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630" yWindow="600" windowWidth="27495" windowHeight="11955"/>
  </bookViews>
  <sheets>
    <sheet name="Leht1" sheetId="1" r:id="rId1"/>
    <sheet name="Leht2" sheetId="2" r:id="rId2"/>
    <sheet name="Leht3" sheetId="3" r:id="rId3"/>
  </sheets>
  <calcPr calcId="145621"/>
</workbook>
</file>

<file path=xl/calcChain.xml><?xml version="1.0" encoding="utf-8"?>
<calcChain xmlns="http://schemas.openxmlformats.org/spreadsheetml/2006/main">
  <c r="F64" i="1" l="1"/>
  <c r="G63" i="1"/>
  <c r="H53" i="1"/>
  <c r="H64" i="1" s="1"/>
  <c r="G53" i="1"/>
  <c r="F53" i="1"/>
  <c r="E53" i="1"/>
  <c r="E64" i="1" s="1"/>
  <c r="H33" i="1"/>
  <c r="G33" i="1"/>
  <c r="F33" i="1"/>
  <c r="E33" i="1"/>
  <c r="M15" i="1"/>
  <c r="O14" i="1"/>
  <c r="N14" i="1"/>
  <c r="M14" i="1"/>
  <c r="L14" i="1"/>
  <c r="P14" i="1" s="1"/>
  <c r="H14" i="1"/>
  <c r="F14" i="1"/>
  <c r="E14" i="1"/>
  <c r="O13" i="1"/>
  <c r="O15" i="1" s="1"/>
  <c r="N13" i="1"/>
  <c r="N15" i="1" s="1"/>
  <c r="M13" i="1"/>
  <c r="L13" i="1"/>
  <c r="P13" i="1" s="1"/>
  <c r="G13" i="1"/>
  <c r="G14" i="1" s="1"/>
  <c r="O10" i="1"/>
  <c r="N10" i="1"/>
  <c r="M10" i="1"/>
  <c r="L10" i="1"/>
  <c r="P10" i="1" s="1"/>
  <c r="O9" i="1"/>
  <c r="N9" i="1"/>
  <c r="M9" i="1"/>
  <c r="L9" i="1"/>
  <c r="O8" i="1"/>
  <c r="N8" i="1"/>
  <c r="M8" i="1"/>
  <c r="L8" i="1"/>
  <c r="P8" i="1" s="1"/>
  <c r="O7" i="1"/>
  <c r="N7" i="1"/>
  <c r="M7" i="1"/>
  <c r="L7" i="1"/>
  <c r="O6" i="1"/>
  <c r="N6" i="1"/>
  <c r="M6" i="1"/>
  <c r="L6" i="1"/>
  <c r="P6" i="1" s="1"/>
  <c r="O5" i="1"/>
  <c r="O11" i="1" s="1"/>
  <c r="O17" i="1" s="1"/>
  <c r="N5" i="1"/>
  <c r="M5" i="1"/>
  <c r="L5" i="1"/>
  <c r="O4" i="1"/>
  <c r="N4" i="1"/>
  <c r="N11" i="1" s="1"/>
  <c r="N17" i="1" s="1"/>
  <c r="M4" i="1"/>
  <c r="M11" i="1" s="1"/>
  <c r="M17" i="1" s="1"/>
  <c r="L4" i="1"/>
  <c r="L11" i="1" s="1"/>
  <c r="Q5" i="1" l="1"/>
  <c r="Q7" i="1"/>
  <c r="Q11" i="1"/>
  <c r="Q10" i="1"/>
  <c r="Q8" i="1"/>
  <c r="Q6" i="1"/>
  <c r="Q4" i="1"/>
  <c r="L17" i="1"/>
  <c r="P17" i="1" s="1"/>
  <c r="Q17" i="1" s="1"/>
  <c r="Q9" i="1"/>
  <c r="P15" i="1"/>
  <c r="G64" i="1"/>
  <c r="P4" i="1"/>
  <c r="L15" i="1"/>
  <c r="P7" i="1"/>
  <c r="P9" i="1"/>
  <c r="P5" i="1"/>
  <c r="P11" i="1" l="1"/>
  <c r="R7" i="1" s="1"/>
  <c r="S7" i="1" s="1"/>
  <c r="T7" i="1" s="1"/>
  <c r="U9" i="1" l="1"/>
  <c r="R5" i="1"/>
  <c r="S5" i="1" s="1"/>
  <c r="T5" i="1" s="1"/>
  <c r="R6" i="1"/>
  <c r="S6" i="1" s="1"/>
  <c r="T6" i="1" s="1"/>
  <c r="U10" i="1"/>
  <c r="U8" i="1"/>
  <c r="R10" i="1"/>
  <c r="S10" i="1" s="1"/>
  <c r="T10" i="1" s="1"/>
  <c r="U6" i="1"/>
  <c r="R8" i="1"/>
  <c r="S8" i="1" s="1"/>
  <c r="T8" i="1" s="1"/>
  <c r="R9" i="1"/>
  <c r="S9" i="1" s="1"/>
  <c r="T9" i="1" s="1"/>
  <c r="U4" i="1"/>
  <c r="U5" i="1"/>
  <c r="U7" i="1"/>
  <c r="R4" i="1"/>
  <c r="U11" i="1" l="1"/>
  <c r="R11" i="1"/>
  <c r="S4" i="1"/>
  <c r="S11" i="1" l="1"/>
  <c r="T4" i="1"/>
  <c r="T11" i="1" s="1"/>
  <c r="T12" i="1" s="1"/>
</calcChain>
</file>

<file path=xl/comments1.xml><?xml version="1.0" encoding="utf-8"?>
<comments xmlns="http://schemas.openxmlformats.org/spreadsheetml/2006/main">
  <authors>
    <author>Ülle Tamm</author>
  </authors>
  <commentList>
    <comment ref="Q17" authorId="0">
      <text>
        <r>
          <rPr>
            <b/>
            <sz val="9"/>
            <color rgb="FF000000"/>
            <rFont val="Tahoma"/>
            <family val="2"/>
            <charset val="186"/>
          </rPr>
          <t>Ülle Tamm:</t>
        </r>
        <r>
          <rPr>
            <sz val="9"/>
            <color rgb="FF000000"/>
            <rFont val="Tahoma"/>
            <family val="2"/>
            <charset val="186"/>
          </rPr>
          <t xml:space="preserve">
kontrollkast, väärtus peab olema 0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<sst xmlns="http://schemas.openxmlformats.org/spreadsheetml/2006/main" count="162" uniqueCount="67">
  <si>
    <t>RUUMIDE EKSPLIKATSIOON: Toolse tee 15 Kunda</t>
  </si>
  <si>
    <t>Nr.</t>
  </si>
  <si>
    <t>Tähis plaanil</t>
  </si>
  <si>
    <t>Ruumi nimi</t>
  </si>
  <si>
    <t>Ruumi pindala</t>
  </si>
  <si>
    <t>SULETUD NETOPIND</t>
  </si>
  <si>
    <t>Üürnike ainukasutuses</t>
  </si>
  <si>
    <t>Üürnike ühiskasutuses</t>
  </si>
  <si>
    <t>KOKKU üürniku üüripind</t>
  </si>
  <si>
    <t>% hoonest (ainukasutuses pinna alusel)</t>
  </si>
  <si>
    <t>Kokku</t>
  </si>
  <si>
    <t>Kasulik pind</t>
  </si>
  <si>
    <t>Ühend. teede pind</t>
  </si>
  <si>
    <t>Tehn. ruum. pind</t>
  </si>
  <si>
    <t>Kasutus</t>
  </si>
  <si>
    <t>0 korrus</t>
  </si>
  <si>
    <t>I korrus</t>
  </si>
  <si>
    <t>II korrus</t>
  </si>
  <si>
    <t>Lad1-garaaz</t>
  </si>
  <si>
    <t>KOKKU ainu-kasutuses pind</t>
  </si>
  <si>
    <t>Üürnikule jagatud korruse üldpind</t>
  </si>
  <si>
    <t>Üürnikule jagatud hoone üldpind</t>
  </si>
  <si>
    <t>KOKKU ühis-kasutuses pind</t>
  </si>
  <si>
    <t>1</t>
  </si>
  <si>
    <t>2</t>
  </si>
  <si>
    <t>3</t>
  </si>
  <si>
    <t>4</t>
  </si>
  <si>
    <t>5</t>
  </si>
  <si>
    <t>6</t>
  </si>
  <si>
    <t>7</t>
  </si>
  <si>
    <t>8</t>
  </si>
  <si>
    <t>PPA</t>
  </si>
  <si>
    <t>01</t>
  </si>
  <si>
    <t xml:space="preserve"> Tehnliline ruum</t>
  </si>
  <si>
    <t>02</t>
  </si>
  <si>
    <t>Ruum</t>
  </si>
  <si>
    <t>03</t>
  </si>
  <si>
    <t>04</t>
  </si>
  <si>
    <t>Relvaruum</t>
  </si>
  <si>
    <t>05</t>
  </si>
  <si>
    <t>Tehniline ruum</t>
  </si>
  <si>
    <t>06A</t>
  </si>
  <si>
    <t>vakantne</t>
  </si>
  <si>
    <t>06B</t>
  </si>
  <si>
    <t>KOKKU ainukasutuses pind</t>
  </si>
  <si>
    <t>07</t>
  </si>
  <si>
    <t>Trepikoda</t>
  </si>
  <si>
    <t>korruse üldpind</t>
  </si>
  <si>
    <t>KELDRI KORRUS KOKKU</t>
  </si>
  <si>
    <t>hoone üldpind</t>
  </si>
  <si>
    <t>Serveriruum</t>
  </si>
  <si>
    <t>KOKKU üldpind</t>
  </si>
  <si>
    <t>Hoone üüritav pind KOKKU</t>
  </si>
  <si>
    <t>Kabinet</t>
  </si>
  <si>
    <t>Vannituba</t>
  </si>
  <si>
    <t>WC</t>
  </si>
  <si>
    <t>Koridor</t>
  </si>
  <si>
    <t>Tuulekoda</t>
  </si>
  <si>
    <t>ESIMENE KORRUS KOKKU</t>
  </si>
  <si>
    <t>16,41</t>
  </si>
  <si>
    <t>Duširuum</t>
  </si>
  <si>
    <t>Puhkeruum</t>
  </si>
  <si>
    <t>TEINE KORRUS KOKKU</t>
  </si>
  <si>
    <t>Riietusruum</t>
  </si>
  <si>
    <t>Köök</t>
  </si>
  <si>
    <t>Ladu1+Garaaz</t>
  </si>
  <si>
    <t>HOONE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</si>
</sst>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2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22"/>
      <color rgb="FF000000"/>
      <name val="Arial Narrow"/>
      <family val="2"/>
      <charset val="186"/>
    </font>
    <font>
      <sz val="20"/>
      <color rgb="FF000000"/>
      <name val="Arial"/>
      <family val="2"/>
      <charset val="186"/>
    </font>
    <font>
      <sz val="12"/>
      <color rgb="FF000000"/>
      <name val="Arial Narrow"/>
      <family val="2"/>
      <charset val="186"/>
    </font>
    <font>
      <b/>
      <sz val="10"/>
      <color rgb="FF000000"/>
      <name val="Arial"/>
      <family val="2"/>
      <charset val="186"/>
    </font>
    <font>
      <sz val="11"/>
      <color rgb="FF000000"/>
      <name val="Arial Narrow"/>
      <family val="2"/>
      <charset val="186"/>
    </font>
    <font>
      <sz val="10"/>
      <color rgb="FF000000"/>
      <name val="Arial"/>
      <family val="2"/>
      <charset val="186"/>
    </font>
    <font>
      <sz val="12"/>
      <color rgb="FF000000"/>
      <name val="Calibri"/>
      <family val="2"/>
      <charset val="186"/>
    </font>
    <font>
      <b/>
      <sz val="9"/>
      <color rgb="FF000000"/>
      <name val="Tahoma"/>
      <family val="2"/>
      <charset val="186"/>
    </font>
    <font>
      <sz val="9"/>
      <color rgb="FF000000"/>
      <name val="Tahoma"/>
      <family val="2"/>
      <charset val="186"/>
    </font>
    <font>
      <b/>
      <sz val="12"/>
      <color rgb="FF00000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A9694"/>
        <bgColor rgb="FFDA9694"/>
      </patternFill>
    </fill>
  </fills>
  <borders count="5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 applyNumberFormat="0" applyFont="0" applyBorder="0" applyProtection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/>
    <xf numFmtId="0" fontId="7" fillId="0" borderId="7" xfId="0" applyFont="1" applyBorder="1"/>
    <xf numFmtId="0" fontId="7" fillId="0" borderId="11" xfId="0" applyFont="1" applyBorder="1"/>
    <xf numFmtId="0" fontId="5" fillId="0" borderId="6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49" fontId="7" fillId="0" borderId="14" xfId="0" applyNumberFormat="1" applyFont="1" applyBorder="1" applyAlignment="1">
      <alignment horizontal="center"/>
    </xf>
    <xf numFmtId="49" fontId="7" fillId="0" borderId="15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7" fillId="0" borderId="17" xfId="0" applyNumberFormat="1" applyFont="1" applyBorder="1" applyAlignment="1">
      <alignment horizontal="center"/>
    </xf>
    <xf numFmtId="49" fontId="7" fillId="0" borderId="18" xfId="0" applyNumberFormat="1" applyFont="1" applyBorder="1" applyAlignment="1">
      <alignment horizontal="center"/>
    </xf>
    <xf numFmtId="0" fontId="7" fillId="0" borderId="19" xfId="0" applyFont="1" applyFill="1" applyBorder="1"/>
    <xf numFmtId="164" fontId="0" fillId="0" borderId="20" xfId="0" applyNumberFormat="1" applyFill="1" applyBorder="1"/>
    <xf numFmtId="164" fontId="0" fillId="0" borderId="21" xfId="0" applyNumberFormat="1" applyFill="1" applyBorder="1"/>
    <xf numFmtId="164" fontId="0" fillId="0" borderId="22" xfId="0" applyNumberFormat="1" applyFill="1" applyBorder="1"/>
    <xf numFmtId="164" fontId="5" fillId="0" borderId="23" xfId="0" applyNumberFormat="1" applyFont="1" applyFill="1" applyBorder="1"/>
    <xf numFmtId="164" fontId="7" fillId="0" borderId="20" xfId="0" applyNumberFormat="1" applyFont="1" applyFill="1" applyBorder="1" applyAlignment="1">
      <alignment horizontal="right"/>
    </xf>
    <xf numFmtId="164" fontId="7" fillId="0" borderId="21" xfId="0" applyNumberFormat="1" applyFont="1" applyFill="1" applyBorder="1" applyAlignment="1">
      <alignment horizontal="right"/>
    </xf>
    <xf numFmtId="164" fontId="5" fillId="0" borderId="24" xfId="0" applyNumberFormat="1" applyFont="1" applyFill="1" applyBorder="1" applyAlignment="1">
      <alignment horizontal="right"/>
    </xf>
    <xf numFmtId="164" fontId="5" fillId="0" borderId="25" xfId="0" applyNumberFormat="1" applyFont="1" applyFill="1" applyBorder="1"/>
    <xf numFmtId="165" fontId="0" fillId="0" borderId="26" xfId="2" applyNumberFormat="1" applyFont="1" applyFill="1" applyBorder="1"/>
    <xf numFmtId="49" fontId="7" fillId="0" borderId="25" xfId="0" applyNumberFormat="1" applyFont="1" applyBorder="1" applyAlignment="1">
      <alignment horizontal="center"/>
    </xf>
    <xf numFmtId="49" fontId="8" fillId="0" borderId="27" xfId="1" applyNumberFormat="1" applyFont="1" applyFill="1" applyBorder="1" applyAlignment="1">
      <alignment horizontal="center"/>
    </xf>
    <xf numFmtId="0" fontId="8" fillId="0" borderId="27" xfId="1" applyFont="1" applyFill="1" applyBorder="1" applyAlignment="1">
      <alignment horizontal="center"/>
    </xf>
    <xf numFmtId="2" fontId="8" fillId="0" borderId="27" xfId="1" applyNumberFormat="1" applyFont="1" applyFill="1" applyBorder="1" applyAlignment="1">
      <alignment horizontal="center"/>
    </xf>
    <xf numFmtId="164" fontId="8" fillId="0" borderId="27" xfId="1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0" fontId="0" fillId="0" borderId="26" xfId="0" applyBorder="1"/>
    <xf numFmtId="0" fontId="7" fillId="0" borderId="25" xfId="0" applyFont="1" applyFill="1" applyBorder="1"/>
    <xf numFmtId="0" fontId="7" fillId="0" borderId="26" xfId="0" applyFont="1" applyBorder="1"/>
    <xf numFmtId="164" fontId="7" fillId="0" borderId="28" xfId="0" applyNumberFormat="1" applyFont="1" applyFill="1" applyBorder="1" applyAlignment="1">
      <alignment horizontal="right"/>
    </xf>
    <xf numFmtId="164" fontId="7" fillId="0" borderId="29" xfId="0" applyNumberFormat="1" applyFont="1" applyFill="1" applyBorder="1" applyAlignment="1">
      <alignment horizontal="right"/>
    </xf>
    <xf numFmtId="0" fontId="7" fillId="2" borderId="30" xfId="0" applyFont="1" applyFill="1" applyBorder="1"/>
    <xf numFmtId="164" fontId="0" fillId="2" borderId="3" xfId="0" applyNumberFormat="1" applyFill="1" applyBorder="1"/>
    <xf numFmtId="164" fontId="0" fillId="2" borderId="31" xfId="0" applyNumberFormat="1" applyFill="1" applyBorder="1"/>
    <xf numFmtId="164" fontId="0" fillId="2" borderId="32" xfId="0" applyNumberFormat="1" applyFill="1" applyBorder="1"/>
    <xf numFmtId="164" fontId="5" fillId="2" borderId="33" xfId="0" applyNumberFormat="1" applyFont="1" applyFill="1" applyBorder="1"/>
    <xf numFmtId="164" fontId="5" fillId="2" borderId="3" xfId="0" applyNumberFormat="1" applyFont="1" applyFill="1" applyBorder="1"/>
    <xf numFmtId="164" fontId="5" fillId="2" borderId="31" xfId="0" applyNumberFormat="1" applyFont="1" applyFill="1" applyBorder="1"/>
    <xf numFmtId="164" fontId="5" fillId="2" borderId="34" xfId="0" applyNumberFormat="1" applyFont="1" applyFill="1" applyBorder="1" applyAlignment="1">
      <alignment horizontal="right"/>
    </xf>
    <xf numFmtId="164" fontId="5" fillId="2" borderId="30" xfId="0" applyNumberFormat="1" applyFont="1" applyFill="1" applyBorder="1"/>
    <xf numFmtId="164" fontId="5" fillId="2" borderId="4" xfId="0" applyNumberFormat="1" applyFont="1" applyFill="1" applyBorder="1"/>
    <xf numFmtId="0" fontId="5" fillId="0" borderId="30" xfId="0" applyFont="1" applyBorder="1"/>
    <xf numFmtId="164" fontId="5" fillId="0" borderId="10" xfId="0" applyNumberFormat="1" applyFont="1" applyBorder="1"/>
    <xf numFmtId="164" fontId="5" fillId="0" borderId="7" xfId="0" applyNumberFormat="1" applyFont="1" applyBorder="1"/>
    <xf numFmtId="164" fontId="5" fillId="0" borderId="31" xfId="0" applyNumberFormat="1" applyFont="1" applyBorder="1"/>
    <xf numFmtId="164" fontId="5" fillId="0" borderId="11" xfId="0" applyNumberFormat="1" applyFont="1" applyBorder="1"/>
    <xf numFmtId="164" fontId="5" fillId="0" borderId="33" xfId="0" applyNumberFormat="1" applyFont="1" applyBorder="1"/>
    <xf numFmtId="164" fontId="5" fillId="0" borderId="3" xfId="0" applyNumberFormat="1" applyFont="1" applyBorder="1"/>
    <xf numFmtId="164" fontId="5" fillId="0" borderId="31" xfId="0" applyNumberFormat="1" applyFont="1" applyBorder="1" applyAlignment="1">
      <alignment horizontal="right"/>
    </xf>
    <xf numFmtId="164" fontId="5" fillId="0" borderId="34" xfId="0" applyNumberFormat="1" applyFont="1" applyBorder="1" applyAlignment="1">
      <alignment horizontal="right"/>
    </xf>
    <xf numFmtId="164" fontId="5" fillId="0" borderId="30" xfId="0" applyNumberFormat="1" applyFont="1" applyBorder="1" applyAlignment="1">
      <alignment horizontal="right"/>
    </xf>
    <xf numFmtId="9" fontId="5" fillId="0" borderId="9" xfId="2" applyFont="1" applyBorder="1"/>
    <xf numFmtId="164" fontId="0" fillId="0" borderId="0" xfId="0" applyNumberFormat="1"/>
    <xf numFmtId="164" fontId="7" fillId="0" borderId="0" xfId="0" applyNumberFormat="1" applyFont="1" applyAlignment="1">
      <alignment horizontal="left"/>
    </xf>
    <xf numFmtId="49" fontId="7" fillId="0" borderId="23" xfId="0" applyNumberFormat="1" applyFont="1" applyBorder="1" applyAlignment="1">
      <alignment horizontal="center"/>
    </xf>
    <xf numFmtId="49" fontId="7" fillId="0" borderId="21" xfId="0" applyNumberFormat="1" applyFont="1" applyBorder="1"/>
    <xf numFmtId="49" fontId="7" fillId="0" borderId="0" xfId="0" applyNumberFormat="1" applyFont="1"/>
    <xf numFmtId="0" fontId="0" fillId="0" borderId="35" xfId="0" applyBorder="1"/>
    <xf numFmtId="164" fontId="0" fillId="0" borderId="36" xfId="0" applyNumberFormat="1" applyBorder="1"/>
    <xf numFmtId="164" fontId="0" fillId="0" borderId="36" xfId="0" applyNumberFormat="1" applyFill="1" applyBorder="1"/>
    <xf numFmtId="164" fontId="5" fillId="0" borderId="37" xfId="0" applyNumberFormat="1" applyFont="1" applyBorder="1"/>
    <xf numFmtId="49" fontId="7" fillId="0" borderId="38" xfId="0" applyNumberFormat="1" applyFont="1" applyBorder="1" applyAlignment="1">
      <alignment horizontal="center"/>
    </xf>
    <xf numFmtId="49" fontId="7" fillId="0" borderId="39" xfId="0" applyNumberFormat="1" applyFont="1" applyBorder="1" applyAlignment="1">
      <alignment horizontal="center"/>
    </xf>
    <xf numFmtId="49" fontId="7" fillId="0" borderId="12" xfId="0" applyNumberFormat="1" applyFont="1" applyBorder="1"/>
    <xf numFmtId="49" fontId="7" fillId="0" borderId="40" xfId="0" applyNumberFormat="1" applyFont="1" applyBorder="1"/>
    <xf numFmtId="164" fontId="7" fillId="0" borderId="1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7" fillId="0" borderId="40" xfId="0" applyNumberFormat="1" applyFont="1" applyBorder="1" applyAlignment="1">
      <alignment horizontal="center"/>
    </xf>
    <xf numFmtId="0" fontId="0" fillId="0" borderId="41" xfId="0" applyBorder="1"/>
    <xf numFmtId="0" fontId="0" fillId="0" borderId="10" xfId="0" applyBorder="1"/>
    <xf numFmtId="164" fontId="0" fillId="0" borderId="8" xfId="0" applyNumberFormat="1" applyBorder="1"/>
    <xf numFmtId="164" fontId="0" fillId="0" borderId="8" xfId="0" applyNumberFormat="1" applyFill="1" applyBorder="1"/>
    <xf numFmtId="164" fontId="5" fillId="0" borderId="13" xfId="0" applyNumberFormat="1" applyFont="1" applyBorder="1"/>
    <xf numFmtId="49" fontId="7" fillId="0" borderId="19" xfId="0" applyNumberFormat="1" applyFont="1" applyBorder="1" applyAlignment="1">
      <alignment horizontal="center"/>
    </xf>
    <xf numFmtId="164" fontId="7" fillId="0" borderId="36" xfId="0" applyNumberFormat="1" applyFont="1" applyBorder="1" applyAlignment="1">
      <alignment horizontal="center"/>
    </xf>
    <xf numFmtId="0" fontId="8" fillId="0" borderId="27" xfId="1" applyFont="1" applyFill="1" applyBorder="1" applyAlignment="1"/>
    <xf numFmtId="0" fontId="7" fillId="0" borderId="42" xfId="0" applyFont="1" applyBorder="1"/>
    <xf numFmtId="0" fontId="5" fillId="0" borderId="3" xfId="0" applyFont="1" applyBorder="1" applyAlignment="1"/>
    <xf numFmtId="164" fontId="5" fillId="0" borderId="8" xfId="0" applyNumberFormat="1" applyFont="1" applyBorder="1" applyAlignment="1"/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8" fillId="0" borderId="21" xfId="1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8" fillId="0" borderId="43" xfId="1" applyFont="1" applyFill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/>
    <xf numFmtId="49" fontId="7" fillId="0" borderId="47" xfId="0" applyNumberFormat="1" applyFont="1" applyBorder="1"/>
    <xf numFmtId="164" fontId="7" fillId="0" borderId="46" xfId="0" applyNumberFormat="1" applyFont="1" applyBorder="1" applyAlignment="1">
      <alignment horizontal="center"/>
    </xf>
    <xf numFmtId="164" fontId="5" fillId="0" borderId="46" xfId="0" applyNumberFormat="1" applyFont="1" applyBorder="1" applyAlignment="1">
      <alignment horizontal="center"/>
    </xf>
    <xf numFmtId="164" fontId="7" fillId="0" borderId="47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8" fillId="0" borderId="48" xfId="1" applyFont="1" applyFill="1" applyBorder="1" applyAlignment="1">
      <alignment horizontal="center"/>
    </xf>
    <xf numFmtId="0" fontId="8" fillId="0" borderId="49" xfId="1" applyFont="1" applyFill="1" applyBorder="1" applyAlignment="1">
      <alignment horizontal="center"/>
    </xf>
    <xf numFmtId="2" fontId="8" fillId="0" borderId="48" xfId="1" applyNumberFormat="1" applyFont="1" applyFill="1" applyBorder="1" applyAlignment="1">
      <alignment horizontal="center"/>
    </xf>
    <xf numFmtId="2" fontId="8" fillId="0" borderId="50" xfId="1" applyNumberFormat="1" applyFont="1" applyFill="1" applyBorder="1" applyAlignment="1">
      <alignment horizontal="center"/>
    </xf>
    <xf numFmtId="0" fontId="8" fillId="0" borderId="51" xfId="1" applyFont="1" applyFill="1" applyBorder="1" applyAlignment="1">
      <alignment horizontal="center"/>
    </xf>
    <xf numFmtId="2" fontId="8" fillId="0" borderId="43" xfId="1" applyNumberFormat="1" applyFont="1" applyFill="1" applyBorder="1" applyAlignment="1">
      <alignment horizontal="center"/>
    </xf>
    <xf numFmtId="2" fontId="8" fillId="0" borderId="27" xfId="1" applyNumberFormat="1" applyFont="1" applyFill="1" applyBorder="1" applyAlignment="1"/>
    <xf numFmtId="0" fontId="7" fillId="0" borderId="5" xfId="0" applyFont="1" applyBorder="1" applyAlignment="1">
      <alignment horizontal="center"/>
    </xf>
    <xf numFmtId="0" fontId="8" fillId="0" borderId="39" xfId="1" applyFont="1" applyFill="1" applyBorder="1" applyAlignment="1">
      <alignment horizontal="center"/>
    </xf>
    <xf numFmtId="2" fontId="8" fillId="0" borderId="12" xfId="1" applyNumberFormat="1" applyFont="1" applyFill="1" applyBorder="1" applyAlignment="1">
      <alignment horizontal="center"/>
    </xf>
    <xf numFmtId="2" fontId="8" fillId="0" borderId="52" xfId="1" applyNumberFormat="1" applyFont="1" applyFill="1" applyBorder="1" applyAlignment="1">
      <alignment horizontal="center"/>
    </xf>
    <xf numFmtId="2" fontId="11" fillId="0" borderId="12" xfId="1" applyNumberFormat="1" applyFont="1" applyFill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7" fillId="0" borderId="9" xfId="0" applyFont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49" fontId="0" fillId="0" borderId="11" xfId="0" applyNumberFormat="1" applyBorder="1"/>
    <xf numFmtId="164" fontId="0" fillId="0" borderId="7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7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</cellXfs>
  <cellStyles count="3">
    <cellStyle name="Normaallaad" xfId="0" builtinId="0" customBuiltin="1"/>
    <cellStyle name="Normaallaad 2" xfId="1"/>
    <cellStyle name="Prots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03"/>
  <sheetViews>
    <sheetView tabSelected="1" workbookViewId="0">
      <selection sqref="A1:I1"/>
    </sheetView>
  </sheetViews>
  <sheetFormatPr defaultRowHeight="14.45" x14ac:dyDescent="0.25"/>
  <cols>
    <col min="1" max="2" width="6.28515625" style="122" customWidth="1"/>
    <col min="3" max="3" width="28.85546875" customWidth="1"/>
    <col min="4" max="4" width="38.7109375" style="123" customWidth="1"/>
    <col min="5" max="5" width="11.140625" style="122" customWidth="1"/>
    <col min="6" max="6" width="12.140625" style="122" customWidth="1"/>
    <col min="7" max="7" width="11.5703125" style="122" customWidth="1"/>
    <col min="8" max="8" width="11.140625" style="122" customWidth="1"/>
    <col min="9" max="9" width="22.5703125" customWidth="1"/>
    <col min="10" max="10" width="11.42578125" customWidth="1"/>
    <col min="11" max="11" width="36.140625" customWidth="1"/>
    <col min="12" max="15" width="10.85546875" customWidth="1"/>
    <col min="16" max="21" width="17.42578125" customWidth="1"/>
    <col min="22" max="249" width="11.42578125" customWidth="1"/>
    <col min="250" max="251" width="6.28515625" customWidth="1"/>
    <col min="252" max="252" width="28.85546875" customWidth="1"/>
    <col min="253" max="253" width="38.7109375" customWidth="1"/>
    <col min="254" max="254" width="11.140625" customWidth="1"/>
    <col min="255" max="255" width="12.140625" customWidth="1"/>
    <col min="256" max="256" width="11.5703125" customWidth="1"/>
    <col min="257" max="257" width="11.140625" customWidth="1"/>
    <col min="258" max="258" width="22.5703125" customWidth="1"/>
    <col min="259" max="259" width="11.42578125" customWidth="1"/>
    <col min="260" max="260" width="36.140625" customWidth="1"/>
    <col min="261" max="271" width="10.85546875" customWidth="1"/>
    <col min="272" max="277" width="17.42578125" customWidth="1"/>
    <col min="278" max="505" width="11.42578125" customWidth="1"/>
    <col min="506" max="507" width="6.28515625" customWidth="1"/>
    <col min="508" max="508" width="28.85546875" customWidth="1"/>
    <col min="509" max="509" width="38.7109375" customWidth="1"/>
    <col min="510" max="510" width="11.140625" customWidth="1"/>
    <col min="511" max="511" width="12.140625" customWidth="1"/>
    <col min="512" max="512" width="11.5703125" customWidth="1"/>
    <col min="513" max="513" width="11.140625" customWidth="1"/>
    <col min="514" max="514" width="22.5703125" customWidth="1"/>
    <col min="515" max="515" width="11.42578125" customWidth="1"/>
    <col min="516" max="516" width="36.140625" customWidth="1"/>
    <col min="517" max="527" width="10.85546875" customWidth="1"/>
    <col min="528" max="533" width="17.42578125" customWidth="1"/>
    <col min="534" max="761" width="11.42578125" customWidth="1"/>
    <col min="762" max="763" width="6.28515625" customWidth="1"/>
    <col min="764" max="764" width="28.85546875" customWidth="1"/>
    <col min="765" max="765" width="38.7109375" customWidth="1"/>
    <col min="766" max="766" width="11.140625" customWidth="1"/>
    <col min="767" max="767" width="12.140625" customWidth="1"/>
    <col min="768" max="768" width="11.5703125" customWidth="1"/>
    <col min="769" max="769" width="11.140625" customWidth="1"/>
    <col min="770" max="770" width="22.5703125" customWidth="1"/>
    <col min="771" max="771" width="11.42578125" customWidth="1"/>
    <col min="772" max="772" width="36.140625" customWidth="1"/>
    <col min="773" max="783" width="10.85546875" customWidth="1"/>
    <col min="784" max="789" width="17.42578125" customWidth="1"/>
    <col min="790" max="1017" width="11.42578125" customWidth="1"/>
    <col min="1018" max="1019" width="6.28515625" customWidth="1"/>
    <col min="1020" max="1020" width="28.85546875" customWidth="1"/>
    <col min="1021" max="1021" width="38.7109375" customWidth="1"/>
    <col min="1022" max="1022" width="11.140625" customWidth="1"/>
    <col min="1023" max="1023" width="12.140625" customWidth="1"/>
    <col min="1024" max="1024" width="11.5703125" customWidth="1"/>
    <col min="1025" max="1025" width="11.140625" customWidth="1"/>
    <col min="1026" max="1026" width="22.5703125" customWidth="1"/>
    <col min="1027" max="1027" width="11.42578125" customWidth="1"/>
    <col min="1028" max="1028" width="36.140625" customWidth="1"/>
    <col min="1029" max="1039" width="10.85546875" customWidth="1"/>
    <col min="1040" max="1045" width="17.42578125" customWidth="1"/>
    <col min="1046" max="1273" width="11.42578125" customWidth="1"/>
    <col min="1274" max="1275" width="6.28515625" customWidth="1"/>
    <col min="1276" max="1276" width="28.85546875" customWidth="1"/>
    <col min="1277" max="1277" width="38.7109375" customWidth="1"/>
    <col min="1278" max="1278" width="11.140625" customWidth="1"/>
    <col min="1279" max="1279" width="12.140625" customWidth="1"/>
    <col min="1280" max="1280" width="11.5703125" customWidth="1"/>
    <col min="1281" max="1281" width="11.140625" customWidth="1"/>
    <col min="1282" max="1282" width="22.5703125" customWidth="1"/>
    <col min="1283" max="1283" width="11.42578125" customWidth="1"/>
    <col min="1284" max="1284" width="36.140625" customWidth="1"/>
    <col min="1285" max="1295" width="10.85546875" customWidth="1"/>
    <col min="1296" max="1301" width="17.42578125" customWidth="1"/>
    <col min="1302" max="1529" width="11.42578125" customWidth="1"/>
    <col min="1530" max="1531" width="6.28515625" customWidth="1"/>
    <col min="1532" max="1532" width="28.85546875" customWidth="1"/>
    <col min="1533" max="1533" width="38.7109375" customWidth="1"/>
    <col min="1534" max="1534" width="11.140625" customWidth="1"/>
    <col min="1535" max="1535" width="12.140625" customWidth="1"/>
    <col min="1536" max="1536" width="11.5703125" customWidth="1"/>
    <col min="1537" max="1537" width="11.140625" customWidth="1"/>
    <col min="1538" max="1538" width="22.5703125" customWidth="1"/>
    <col min="1539" max="1539" width="11.42578125" customWidth="1"/>
    <col min="1540" max="1540" width="36.140625" customWidth="1"/>
    <col min="1541" max="1551" width="10.85546875" customWidth="1"/>
    <col min="1552" max="1557" width="17.42578125" customWidth="1"/>
    <col min="1558" max="1785" width="11.42578125" customWidth="1"/>
    <col min="1786" max="1787" width="6.28515625" customWidth="1"/>
    <col min="1788" max="1788" width="28.85546875" customWidth="1"/>
    <col min="1789" max="1789" width="38.7109375" customWidth="1"/>
    <col min="1790" max="1790" width="11.140625" customWidth="1"/>
    <col min="1791" max="1791" width="12.140625" customWidth="1"/>
    <col min="1792" max="1792" width="11.5703125" customWidth="1"/>
    <col min="1793" max="1793" width="11.140625" customWidth="1"/>
    <col min="1794" max="1794" width="22.5703125" customWidth="1"/>
    <col min="1795" max="1795" width="11.42578125" customWidth="1"/>
    <col min="1796" max="1796" width="36.140625" customWidth="1"/>
    <col min="1797" max="1807" width="10.85546875" customWidth="1"/>
    <col min="1808" max="1813" width="17.42578125" customWidth="1"/>
    <col min="1814" max="2041" width="11.42578125" customWidth="1"/>
    <col min="2042" max="2043" width="6.28515625" customWidth="1"/>
    <col min="2044" max="2044" width="28.85546875" customWidth="1"/>
    <col min="2045" max="2045" width="38.7109375" customWidth="1"/>
    <col min="2046" max="2046" width="11.140625" customWidth="1"/>
    <col min="2047" max="2047" width="12.140625" customWidth="1"/>
    <col min="2048" max="2048" width="11.5703125" customWidth="1"/>
    <col min="2049" max="2049" width="11.140625" customWidth="1"/>
    <col min="2050" max="2050" width="22.5703125" customWidth="1"/>
    <col min="2051" max="2051" width="11.42578125" customWidth="1"/>
    <col min="2052" max="2052" width="36.140625" customWidth="1"/>
    <col min="2053" max="2063" width="10.85546875" customWidth="1"/>
    <col min="2064" max="2069" width="17.42578125" customWidth="1"/>
    <col min="2070" max="2297" width="11.42578125" customWidth="1"/>
    <col min="2298" max="2299" width="6.28515625" customWidth="1"/>
    <col min="2300" max="2300" width="28.85546875" customWidth="1"/>
    <col min="2301" max="2301" width="38.7109375" customWidth="1"/>
    <col min="2302" max="2302" width="11.140625" customWidth="1"/>
    <col min="2303" max="2303" width="12.140625" customWidth="1"/>
    <col min="2304" max="2304" width="11.5703125" customWidth="1"/>
    <col min="2305" max="2305" width="11.140625" customWidth="1"/>
    <col min="2306" max="2306" width="22.5703125" customWidth="1"/>
    <col min="2307" max="2307" width="11.42578125" customWidth="1"/>
    <col min="2308" max="2308" width="36.140625" customWidth="1"/>
    <col min="2309" max="2319" width="10.85546875" customWidth="1"/>
    <col min="2320" max="2325" width="17.42578125" customWidth="1"/>
    <col min="2326" max="2553" width="11.42578125" customWidth="1"/>
    <col min="2554" max="2555" width="6.28515625" customWidth="1"/>
    <col min="2556" max="2556" width="28.85546875" customWidth="1"/>
    <col min="2557" max="2557" width="38.7109375" customWidth="1"/>
    <col min="2558" max="2558" width="11.140625" customWidth="1"/>
    <col min="2559" max="2559" width="12.140625" customWidth="1"/>
    <col min="2560" max="2560" width="11.5703125" customWidth="1"/>
    <col min="2561" max="2561" width="11.140625" customWidth="1"/>
    <col min="2562" max="2562" width="22.5703125" customWidth="1"/>
    <col min="2563" max="2563" width="11.42578125" customWidth="1"/>
    <col min="2564" max="2564" width="36.140625" customWidth="1"/>
    <col min="2565" max="2575" width="10.85546875" customWidth="1"/>
    <col min="2576" max="2581" width="17.42578125" customWidth="1"/>
    <col min="2582" max="2809" width="11.42578125" customWidth="1"/>
    <col min="2810" max="2811" width="6.28515625" customWidth="1"/>
    <col min="2812" max="2812" width="28.85546875" customWidth="1"/>
    <col min="2813" max="2813" width="38.7109375" customWidth="1"/>
    <col min="2814" max="2814" width="11.140625" customWidth="1"/>
    <col min="2815" max="2815" width="12.140625" customWidth="1"/>
    <col min="2816" max="2816" width="11.5703125" customWidth="1"/>
    <col min="2817" max="2817" width="11.140625" customWidth="1"/>
    <col min="2818" max="2818" width="22.5703125" customWidth="1"/>
    <col min="2819" max="2819" width="11.42578125" customWidth="1"/>
    <col min="2820" max="2820" width="36.140625" customWidth="1"/>
    <col min="2821" max="2831" width="10.85546875" customWidth="1"/>
    <col min="2832" max="2837" width="17.42578125" customWidth="1"/>
    <col min="2838" max="3065" width="11.42578125" customWidth="1"/>
    <col min="3066" max="3067" width="6.28515625" customWidth="1"/>
    <col min="3068" max="3068" width="28.85546875" customWidth="1"/>
    <col min="3069" max="3069" width="38.7109375" customWidth="1"/>
    <col min="3070" max="3070" width="11.140625" customWidth="1"/>
    <col min="3071" max="3071" width="12.140625" customWidth="1"/>
    <col min="3072" max="3072" width="11.5703125" customWidth="1"/>
    <col min="3073" max="3073" width="11.140625" customWidth="1"/>
    <col min="3074" max="3074" width="22.5703125" customWidth="1"/>
    <col min="3075" max="3075" width="11.42578125" customWidth="1"/>
    <col min="3076" max="3076" width="36.140625" customWidth="1"/>
    <col min="3077" max="3087" width="10.85546875" customWidth="1"/>
    <col min="3088" max="3093" width="17.42578125" customWidth="1"/>
    <col min="3094" max="3321" width="11.42578125" customWidth="1"/>
    <col min="3322" max="3323" width="6.28515625" customWidth="1"/>
    <col min="3324" max="3324" width="28.85546875" customWidth="1"/>
    <col min="3325" max="3325" width="38.7109375" customWidth="1"/>
    <col min="3326" max="3326" width="11.140625" customWidth="1"/>
    <col min="3327" max="3327" width="12.140625" customWidth="1"/>
    <col min="3328" max="3328" width="11.5703125" customWidth="1"/>
    <col min="3329" max="3329" width="11.140625" customWidth="1"/>
    <col min="3330" max="3330" width="22.5703125" customWidth="1"/>
    <col min="3331" max="3331" width="11.42578125" customWidth="1"/>
    <col min="3332" max="3332" width="36.140625" customWidth="1"/>
    <col min="3333" max="3343" width="10.85546875" customWidth="1"/>
    <col min="3344" max="3349" width="17.42578125" customWidth="1"/>
    <col min="3350" max="3577" width="11.42578125" customWidth="1"/>
    <col min="3578" max="3579" width="6.28515625" customWidth="1"/>
    <col min="3580" max="3580" width="28.85546875" customWidth="1"/>
    <col min="3581" max="3581" width="38.7109375" customWidth="1"/>
    <col min="3582" max="3582" width="11.140625" customWidth="1"/>
    <col min="3583" max="3583" width="12.140625" customWidth="1"/>
    <col min="3584" max="3584" width="11.5703125" customWidth="1"/>
    <col min="3585" max="3585" width="11.140625" customWidth="1"/>
    <col min="3586" max="3586" width="22.5703125" customWidth="1"/>
    <col min="3587" max="3587" width="11.42578125" customWidth="1"/>
    <col min="3588" max="3588" width="36.140625" customWidth="1"/>
    <col min="3589" max="3599" width="10.85546875" customWidth="1"/>
    <col min="3600" max="3605" width="17.42578125" customWidth="1"/>
    <col min="3606" max="3833" width="11.42578125" customWidth="1"/>
    <col min="3834" max="3835" width="6.28515625" customWidth="1"/>
    <col min="3836" max="3836" width="28.85546875" customWidth="1"/>
    <col min="3837" max="3837" width="38.7109375" customWidth="1"/>
    <col min="3838" max="3838" width="11.140625" customWidth="1"/>
    <col min="3839" max="3839" width="12.140625" customWidth="1"/>
    <col min="3840" max="3840" width="11.5703125" customWidth="1"/>
    <col min="3841" max="3841" width="11.140625" customWidth="1"/>
    <col min="3842" max="3842" width="22.5703125" customWidth="1"/>
    <col min="3843" max="3843" width="11.42578125" customWidth="1"/>
    <col min="3844" max="3844" width="36.140625" customWidth="1"/>
    <col min="3845" max="3855" width="10.85546875" customWidth="1"/>
    <col min="3856" max="3861" width="17.42578125" customWidth="1"/>
    <col min="3862" max="4089" width="11.42578125" customWidth="1"/>
    <col min="4090" max="4091" width="6.28515625" customWidth="1"/>
    <col min="4092" max="4092" width="28.85546875" customWidth="1"/>
    <col min="4093" max="4093" width="38.7109375" customWidth="1"/>
    <col min="4094" max="4094" width="11.140625" customWidth="1"/>
    <col min="4095" max="4095" width="12.140625" customWidth="1"/>
    <col min="4096" max="4096" width="11.5703125" customWidth="1"/>
    <col min="4097" max="4097" width="11.140625" customWidth="1"/>
    <col min="4098" max="4098" width="22.5703125" customWidth="1"/>
    <col min="4099" max="4099" width="11.42578125" customWidth="1"/>
    <col min="4100" max="4100" width="36.140625" customWidth="1"/>
    <col min="4101" max="4111" width="10.85546875" customWidth="1"/>
    <col min="4112" max="4117" width="17.42578125" customWidth="1"/>
    <col min="4118" max="4345" width="11.42578125" customWidth="1"/>
    <col min="4346" max="4347" width="6.28515625" customWidth="1"/>
    <col min="4348" max="4348" width="28.85546875" customWidth="1"/>
    <col min="4349" max="4349" width="38.7109375" customWidth="1"/>
    <col min="4350" max="4350" width="11.140625" customWidth="1"/>
    <col min="4351" max="4351" width="12.140625" customWidth="1"/>
    <col min="4352" max="4352" width="11.5703125" customWidth="1"/>
    <col min="4353" max="4353" width="11.140625" customWidth="1"/>
    <col min="4354" max="4354" width="22.5703125" customWidth="1"/>
    <col min="4355" max="4355" width="11.42578125" customWidth="1"/>
    <col min="4356" max="4356" width="36.140625" customWidth="1"/>
    <col min="4357" max="4367" width="10.85546875" customWidth="1"/>
    <col min="4368" max="4373" width="17.42578125" customWidth="1"/>
    <col min="4374" max="4601" width="11.42578125" customWidth="1"/>
    <col min="4602" max="4603" width="6.28515625" customWidth="1"/>
    <col min="4604" max="4604" width="28.85546875" customWidth="1"/>
    <col min="4605" max="4605" width="38.7109375" customWidth="1"/>
    <col min="4606" max="4606" width="11.140625" customWidth="1"/>
    <col min="4607" max="4607" width="12.140625" customWidth="1"/>
    <col min="4608" max="4608" width="11.5703125" customWidth="1"/>
    <col min="4609" max="4609" width="11.140625" customWidth="1"/>
    <col min="4610" max="4610" width="22.5703125" customWidth="1"/>
    <col min="4611" max="4611" width="11.42578125" customWidth="1"/>
    <col min="4612" max="4612" width="36.140625" customWidth="1"/>
    <col min="4613" max="4623" width="10.85546875" customWidth="1"/>
    <col min="4624" max="4629" width="17.42578125" customWidth="1"/>
    <col min="4630" max="4857" width="11.42578125" customWidth="1"/>
    <col min="4858" max="4859" width="6.28515625" customWidth="1"/>
    <col min="4860" max="4860" width="28.85546875" customWidth="1"/>
    <col min="4861" max="4861" width="38.7109375" customWidth="1"/>
    <col min="4862" max="4862" width="11.140625" customWidth="1"/>
    <col min="4863" max="4863" width="12.140625" customWidth="1"/>
    <col min="4864" max="4864" width="11.5703125" customWidth="1"/>
    <col min="4865" max="4865" width="11.140625" customWidth="1"/>
    <col min="4866" max="4866" width="22.5703125" customWidth="1"/>
    <col min="4867" max="4867" width="11.42578125" customWidth="1"/>
    <col min="4868" max="4868" width="36.140625" customWidth="1"/>
    <col min="4869" max="4879" width="10.85546875" customWidth="1"/>
    <col min="4880" max="4885" width="17.42578125" customWidth="1"/>
    <col min="4886" max="5113" width="11.42578125" customWidth="1"/>
    <col min="5114" max="5115" width="6.28515625" customWidth="1"/>
    <col min="5116" max="5116" width="28.85546875" customWidth="1"/>
    <col min="5117" max="5117" width="38.7109375" customWidth="1"/>
    <col min="5118" max="5118" width="11.140625" customWidth="1"/>
    <col min="5119" max="5119" width="12.140625" customWidth="1"/>
    <col min="5120" max="5120" width="11.5703125" customWidth="1"/>
    <col min="5121" max="5121" width="11.140625" customWidth="1"/>
    <col min="5122" max="5122" width="22.5703125" customWidth="1"/>
    <col min="5123" max="5123" width="11.42578125" customWidth="1"/>
    <col min="5124" max="5124" width="36.140625" customWidth="1"/>
    <col min="5125" max="5135" width="10.85546875" customWidth="1"/>
    <col min="5136" max="5141" width="17.42578125" customWidth="1"/>
    <col min="5142" max="5369" width="11.42578125" customWidth="1"/>
    <col min="5370" max="5371" width="6.28515625" customWidth="1"/>
    <col min="5372" max="5372" width="28.85546875" customWidth="1"/>
    <col min="5373" max="5373" width="38.7109375" customWidth="1"/>
    <col min="5374" max="5374" width="11.140625" customWidth="1"/>
    <col min="5375" max="5375" width="12.140625" customWidth="1"/>
    <col min="5376" max="5376" width="11.5703125" customWidth="1"/>
    <col min="5377" max="5377" width="11.140625" customWidth="1"/>
    <col min="5378" max="5378" width="22.5703125" customWidth="1"/>
    <col min="5379" max="5379" width="11.42578125" customWidth="1"/>
    <col min="5380" max="5380" width="36.140625" customWidth="1"/>
    <col min="5381" max="5391" width="10.85546875" customWidth="1"/>
    <col min="5392" max="5397" width="17.42578125" customWidth="1"/>
    <col min="5398" max="5625" width="11.42578125" customWidth="1"/>
    <col min="5626" max="5627" width="6.28515625" customWidth="1"/>
    <col min="5628" max="5628" width="28.85546875" customWidth="1"/>
    <col min="5629" max="5629" width="38.7109375" customWidth="1"/>
    <col min="5630" max="5630" width="11.140625" customWidth="1"/>
    <col min="5631" max="5631" width="12.140625" customWidth="1"/>
    <col min="5632" max="5632" width="11.5703125" customWidth="1"/>
    <col min="5633" max="5633" width="11.140625" customWidth="1"/>
    <col min="5634" max="5634" width="22.5703125" customWidth="1"/>
    <col min="5635" max="5635" width="11.42578125" customWidth="1"/>
    <col min="5636" max="5636" width="36.140625" customWidth="1"/>
    <col min="5637" max="5647" width="10.85546875" customWidth="1"/>
    <col min="5648" max="5653" width="17.42578125" customWidth="1"/>
    <col min="5654" max="5881" width="11.42578125" customWidth="1"/>
    <col min="5882" max="5883" width="6.28515625" customWidth="1"/>
    <col min="5884" max="5884" width="28.85546875" customWidth="1"/>
    <col min="5885" max="5885" width="38.7109375" customWidth="1"/>
    <col min="5886" max="5886" width="11.140625" customWidth="1"/>
    <col min="5887" max="5887" width="12.140625" customWidth="1"/>
    <col min="5888" max="5888" width="11.5703125" customWidth="1"/>
    <col min="5889" max="5889" width="11.140625" customWidth="1"/>
    <col min="5890" max="5890" width="22.5703125" customWidth="1"/>
    <col min="5891" max="5891" width="11.42578125" customWidth="1"/>
    <col min="5892" max="5892" width="36.140625" customWidth="1"/>
    <col min="5893" max="5903" width="10.85546875" customWidth="1"/>
    <col min="5904" max="5909" width="17.42578125" customWidth="1"/>
    <col min="5910" max="6137" width="11.42578125" customWidth="1"/>
    <col min="6138" max="6139" width="6.28515625" customWidth="1"/>
    <col min="6140" max="6140" width="28.85546875" customWidth="1"/>
    <col min="6141" max="6141" width="38.7109375" customWidth="1"/>
    <col min="6142" max="6142" width="11.140625" customWidth="1"/>
    <col min="6143" max="6143" width="12.140625" customWidth="1"/>
    <col min="6144" max="6144" width="11.5703125" customWidth="1"/>
    <col min="6145" max="6145" width="11.140625" customWidth="1"/>
    <col min="6146" max="6146" width="22.5703125" customWidth="1"/>
    <col min="6147" max="6147" width="11.42578125" customWidth="1"/>
    <col min="6148" max="6148" width="36.140625" customWidth="1"/>
    <col min="6149" max="6159" width="10.85546875" customWidth="1"/>
    <col min="6160" max="6165" width="17.42578125" customWidth="1"/>
    <col min="6166" max="6393" width="11.42578125" customWidth="1"/>
    <col min="6394" max="6395" width="6.28515625" customWidth="1"/>
    <col min="6396" max="6396" width="28.85546875" customWidth="1"/>
    <col min="6397" max="6397" width="38.7109375" customWidth="1"/>
    <col min="6398" max="6398" width="11.140625" customWidth="1"/>
    <col min="6399" max="6399" width="12.140625" customWidth="1"/>
    <col min="6400" max="6400" width="11.5703125" customWidth="1"/>
    <col min="6401" max="6401" width="11.140625" customWidth="1"/>
    <col min="6402" max="6402" width="22.5703125" customWidth="1"/>
    <col min="6403" max="6403" width="11.42578125" customWidth="1"/>
    <col min="6404" max="6404" width="36.140625" customWidth="1"/>
    <col min="6405" max="6415" width="10.85546875" customWidth="1"/>
    <col min="6416" max="6421" width="17.42578125" customWidth="1"/>
    <col min="6422" max="6649" width="11.42578125" customWidth="1"/>
    <col min="6650" max="6651" width="6.28515625" customWidth="1"/>
    <col min="6652" max="6652" width="28.85546875" customWidth="1"/>
    <col min="6653" max="6653" width="38.7109375" customWidth="1"/>
    <col min="6654" max="6654" width="11.140625" customWidth="1"/>
    <col min="6655" max="6655" width="12.140625" customWidth="1"/>
    <col min="6656" max="6656" width="11.5703125" customWidth="1"/>
    <col min="6657" max="6657" width="11.140625" customWidth="1"/>
    <col min="6658" max="6658" width="22.5703125" customWidth="1"/>
    <col min="6659" max="6659" width="11.42578125" customWidth="1"/>
    <col min="6660" max="6660" width="36.140625" customWidth="1"/>
    <col min="6661" max="6671" width="10.85546875" customWidth="1"/>
    <col min="6672" max="6677" width="17.42578125" customWidth="1"/>
    <col min="6678" max="6905" width="11.42578125" customWidth="1"/>
    <col min="6906" max="6907" width="6.28515625" customWidth="1"/>
    <col min="6908" max="6908" width="28.85546875" customWidth="1"/>
    <col min="6909" max="6909" width="38.7109375" customWidth="1"/>
    <col min="6910" max="6910" width="11.140625" customWidth="1"/>
    <col min="6911" max="6911" width="12.140625" customWidth="1"/>
    <col min="6912" max="6912" width="11.5703125" customWidth="1"/>
    <col min="6913" max="6913" width="11.140625" customWidth="1"/>
    <col min="6914" max="6914" width="22.5703125" customWidth="1"/>
    <col min="6915" max="6915" width="11.42578125" customWidth="1"/>
    <col min="6916" max="6916" width="36.140625" customWidth="1"/>
    <col min="6917" max="6927" width="10.85546875" customWidth="1"/>
    <col min="6928" max="6933" width="17.42578125" customWidth="1"/>
    <col min="6934" max="7161" width="11.42578125" customWidth="1"/>
    <col min="7162" max="7163" width="6.28515625" customWidth="1"/>
    <col min="7164" max="7164" width="28.85546875" customWidth="1"/>
    <col min="7165" max="7165" width="38.7109375" customWidth="1"/>
    <col min="7166" max="7166" width="11.140625" customWidth="1"/>
    <col min="7167" max="7167" width="12.140625" customWidth="1"/>
    <col min="7168" max="7168" width="11.5703125" customWidth="1"/>
    <col min="7169" max="7169" width="11.140625" customWidth="1"/>
    <col min="7170" max="7170" width="22.5703125" customWidth="1"/>
    <col min="7171" max="7171" width="11.42578125" customWidth="1"/>
    <col min="7172" max="7172" width="36.140625" customWidth="1"/>
    <col min="7173" max="7183" width="10.85546875" customWidth="1"/>
    <col min="7184" max="7189" width="17.42578125" customWidth="1"/>
    <col min="7190" max="7417" width="11.42578125" customWidth="1"/>
    <col min="7418" max="7419" width="6.28515625" customWidth="1"/>
    <col min="7420" max="7420" width="28.85546875" customWidth="1"/>
    <col min="7421" max="7421" width="38.7109375" customWidth="1"/>
    <col min="7422" max="7422" width="11.140625" customWidth="1"/>
    <col min="7423" max="7423" width="12.140625" customWidth="1"/>
    <col min="7424" max="7424" width="11.5703125" customWidth="1"/>
    <col min="7425" max="7425" width="11.140625" customWidth="1"/>
    <col min="7426" max="7426" width="22.5703125" customWidth="1"/>
    <col min="7427" max="7427" width="11.42578125" customWidth="1"/>
    <col min="7428" max="7428" width="36.140625" customWidth="1"/>
    <col min="7429" max="7439" width="10.85546875" customWidth="1"/>
    <col min="7440" max="7445" width="17.42578125" customWidth="1"/>
    <col min="7446" max="7673" width="11.42578125" customWidth="1"/>
    <col min="7674" max="7675" width="6.28515625" customWidth="1"/>
    <col min="7676" max="7676" width="28.85546875" customWidth="1"/>
    <col min="7677" max="7677" width="38.7109375" customWidth="1"/>
    <col min="7678" max="7678" width="11.140625" customWidth="1"/>
    <col min="7679" max="7679" width="12.140625" customWidth="1"/>
    <col min="7680" max="7680" width="11.5703125" customWidth="1"/>
    <col min="7681" max="7681" width="11.140625" customWidth="1"/>
    <col min="7682" max="7682" width="22.5703125" customWidth="1"/>
    <col min="7683" max="7683" width="11.42578125" customWidth="1"/>
    <col min="7684" max="7684" width="36.140625" customWidth="1"/>
    <col min="7685" max="7695" width="10.85546875" customWidth="1"/>
    <col min="7696" max="7701" width="17.42578125" customWidth="1"/>
    <col min="7702" max="7929" width="11.42578125" customWidth="1"/>
    <col min="7930" max="7931" width="6.28515625" customWidth="1"/>
    <col min="7932" max="7932" width="28.85546875" customWidth="1"/>
    <col min="7933" max="7933" width="38.7109375" customWidth="1"/>
    <col min="7934" max="7934" width="11.140625" customWidth="1"/>
    <col min="7935" max="7935" width="12.140625" customWidth="1"/>
    <col min="7936" max="7936" width="11.5703125" customWidth="1"/>
    <col min="7937" max="7937" width="11.140625" customWidth="1"/>
    <col min="7938" max="7938" width="22.5703125" customWidth="1"/>
    <col min="7939" max="7939" width="11.42578125" customWidth="1"/>
    <col min="7940" max="7940" width="36.140625" customWidth="1"/>
    <col min="7941" max="7951" width="10.85546875" customWidth="1"/>
    <col min="7952" max="7957" width="17.42578125" customWidth="1"/>
    <col min="7958" max="8185" width="11.42578125" customWidth="1"/>
    <col min="8186" max="8187" width="6.28515625" customWidth="1"/>
    <col min="8188" max="8188" width="28.85546875" customWidth="1"/>
    <col min="8189" max="8189" width="38.7109375" customWidth="1"/>
    <col min="8190" max="8190" width="11.140625" customWidth="1"/>
    <col min="8191" max="8191" width="12.140625" customWidth="1"/>
    <col min="8192" max="8192" width="11.5703125" customWidth="1"/>
    <col min="8193" max="8193" width="11.140625" customWidth="1"/>
    <col min="8194" max="8194" width="22.5703125" customWidth="1"/>
    <col min="8195" max="8195" width="11.42578125" customWidth="1"/>
    <col min="8196" max="8196" width="36.140625" customWidth="1"/>
    <col min="8197" max="8207" width="10.85546875" customWidth="1"/>
    <col min="8208" max="8213" width="17.42578125" customWidth="1"/>
    <col min="8214" max="8441" width="11.42578125" customWidth="1"/>
    <col min="8442" max="8443" width="6.28515625" customWidth="1"/>
    <col min="8444" max="8444" width="28.85546875" customWidth="1"/>
    <col min="8445" max="8445" width="38.7109375" customWidth="1"/>
    <col min="8446" max="8446" width="11.140625" customWidth="1"/>
    <col min="8447" max="8447" width="12.140625" customWidth="1"/>
    <col min="8448" max="8448" width="11.5703125" customWidth="1"/>
    <col min="8449" max="8449" width="11.140625" customWidth="1"/>
    <col min="8450" max="8450" width="22.5703125" customWidth="1"/>
    <col min="8451" max="8451" width="11.42578125" customWidth="1"/>
    <col min="8452" max="8452" width="36.140625" customWidth="1"/>
    <col min="8453" max="8463" width="10.85546875" customWidth="1"/>
    <col min="8464" max="8469" width="17.42578125" customWidth="1"/>
    <col min="8470" max="8697" width="11.42578125" customWidth="1"/>
    <col min="8698" max="8699" width="6.28515625" customWidth="1"/>
    <col min="8700" max="8700" width="28.85546875" customWidth="1"/>
    <col min="8701" max="8701" width="38.7109375" customWidth="1"/>
    <col min="8702" max="8702" width="11.140625" customWidth="1"/>
    <col min="8703" max="8703" width="12.140625" customWidth="1"/>
    <col min="8704" max="8704" width="11.5703125" customWidth="1"/>
    <col min="8705" max="8705" width="11.140625" customWidth="1"/>
    <col min="8706" max="8706" width="22.5703125" customWidth="1"/>
    <col min="8707" max="8707" width="11.42578125" customWidth="1"/>
    <col min="8708" max="8708" width="36.140625" customWidth="1"/>
    <col min="8709" max="8719" width="10.85546875" customWidth="1"/>
    <col min="8720" max="8725" width="17.42578125" customWidth="1"/>
    <col min="8726" max="8953" width="11.42578125" customWidth="1"/>
    <col min="8954" max="8955" width="6.28515625" customWidth="1"/>
    <col min="8956" max="8956" width="28.85546875" customWidth="1"/>
    <col min="8957" max="8957" width="38.7109375" customWidth="1"/>
    <col min="8958" max="8958" width="11.140625" customWidth="1"/>
    <col min="8959" max="8959" width="12.140625" customWidth="1"/>
    <col min="8960" max="8960" width="11.5703125" customWidth="1"/>
    <col min="8961" max="8961" width="11.140625" customWidth="1"/>
    <col min="8962" max="8962" width="22.5703125" customWidth="1"/>
    <col min="8963" max="8963" width="11.42578125" customWidth="1"/>
    <col min="8964" max="8964" width="36.140625" customWidth="1"/>
    <col min="8965" max="8975" width="10.85546875" customWidth="1"/>
    <col min="8976" max="8981" width="17.42578125" customWidth="1"/>
    <col min="8982" max="9209" width="11.42578125" customWidth="1"/>
    <col min="9210" max="9211" width="6.28515625" customWidth="1"/>
    <col min="9212" max="9212" width="28.85546875" customWidth="1"/>
    <col min="9213" max="9213" width="38.7109375" customWidth="1"/>
    <col min="9214" max="9214" width="11.140625" customWidth="1"/>
    <col min="9215" max="9215" width="12.140625" customWidth="1"/>
    <col min="9216" max="9216" width="11.5703125" customWidth="1"/>
    <col min="9217" max="9217" width="11.140625" customWidth="1"/>
    <col min="9218" max="9218" width="22.5703125" customWidth="1"/>
    <col min="9219" max="9219" width="11.42578125" customWidth="1"/>
    <col min="9220" max="9220" width="36.140625" customWidth="1"/>
    <col min="9221" max="9231" width="10.85546875" customWidth="1"/>
    <col min="9232" max="9237" width="17.42578125" customWidth="1"/>
    <col min="9238" max="9465" width="11.42578125" customWidth="1"/>
    <col min="9466" max="9467" width="6.28515625" customWidth="1"/>
    <col min="9468" max="9468" width="28.85546875" customWidth="1"/>
    <col min="9469" max="9469" width="38.7109375" customWidth="1"/>
    <col min="9470" max="9470" width="11.140625" customWidth="1"/>
    <col min="9471" max="9471" width="12.140625" customWidth="1"/>
    <col min="9472" max="9472" width="11.5703125" customWidth="1"/>
    <col min="9473" max="9473" width="11.140625" customWidth="1"/>
    <col min="9474" max="9474" width="22.5703125" customWidth="1"/>
    <col min="9475" max="9475" width="11.42578125" customWidth="1"/>
    <col min="9476" max="9476" width="36.140625" customWidth="1"/>
    <col min="9477" max="9487" width="10.85546875" customWidth="1"/>
    <col min="9488" max="9493" width="17.42578125" customWidth="1"/>
    <col min="9494" max="9721" width="11.42578125" customWidth="1"/>
    <col min="9722" max="9723" width="6.28515625" customWidth="1"/>
    <col min="9724" max="9724" width="28.85546875" customWidth="1"/>
    <col min="9725" max="9725" width="38.7109375" customWidth="1"/>
    <col min="9726" max="9726" width="11.140625" customWidth="1"/>
    <col min="9727" max="9727" width="12.140625" customWidth="1"/>
    <col min="9728" max="9728" width="11.5703125" customWidth="1"/>
    <col min="9729" max="9729" width="11.140625" customWidth="1"/>
    <col min="9730" max="9730" width="22.5703125" customWidth="1"/>
    <col min="9731" max="9731" width="11.42578125" customWidth="1"/>
    <col min="9732" max="9732" width="36.140625" customWidth="1"/>
    <col min="9733" max="9743" width="10.85546875" customWidth="1"/>
    <col min="9744" max="9749" width="17.42578125" customWidth="1"/>
    <col min="9750" max="9977" width="11.42578125" customWidth="1"/>
    <col min="9978" max="9979" width="6.28515625" customWidth="1"/>
    <col min="9980" max="9980" width="28.85546875" customWidth="1"/>
    <col min="9981" max="9981" width="38.7109375" customWidth="1"/>
    <col min="9982" max="9982" width="11.140625" customWidth="1"/>
    <col min="9983" max="9983" width="12.140625" customWidth="1"/>
    <col min="9984" max="9984" width="11.5703125" customWidth="1"/>
    <col min="9985" max="9985" width="11.140625" customWidth="1"/>
    <col min="9986" max="9986" width="22.5703125" customWidth="1"/>
    <col min="9987" max="9987" width="11.42578125" customWidth="1"/>
    <col min="9988" max="9988" width="36.140625" customWidth="1"/>
    <col min="9989" max="9999" width="10.85546875" customWidth="1"/>
    <col min="10000" max="10005" width="17.42578125" customWidth="1"/>
    <col min="10006" max="10233" width="11.42578125" customWidth="1"/>
    <col min="10234" max="10235" width="6.28515625" customWidth="1"/>
    <col min="10236" max="10236" width="28.85546875" customWidth="1"/>
    <col min="10237" max="10237" width="38.7109375" customWidth="1"/>
    <col min="10238" max="10238" width="11.140625" customWidth="1"/>
    <col min="10239" max="10239" width="12.140625" customWidth="1"/>
    <col min="10240" max="10240" width="11.5703125" customWidth="1"/>
    <col min="10241" max="10241" width="11.140625" customWidth="1"/>
    <col min="10242" max="10242" width="22.5703125" customWidth="1"/>
    <col min="10243" max="10243" width="11.42578125" customWidth="1"/>
    <col min="10244" max="10244" width="36.140625" customWidth="1"/>
    <col min="10245" max="10255" width="10.85546875" customWidth="1"/>
    <col min="10256" max="10261" width="17.42578125" customWidth="1"/>
    <col min="10262" max="10489" width="11.42578125" customWidth="1"/>
    <col min="10490" max="10491" width="6.28515625" customWidth="1"/>
    <col min="10492" max="10492" width="28.85546875" customWidth="1"/>
    <col min="10493" max="10493" width="38.7109375" customWidth="1"/>
    <col min="10494" max="10494" width="11.140625" customWidth="1"/>
    <col min="10495" max="10495" width="12.140625" customWidth="1"/>
    <col min="10496" max="10496" width="11.5703125" customWidth="1"/>
    <col min="10497" max="10497" width="11.140625" customWidth="1"/>
    <col min="10498" max="10498" width="22.5703125" customWidth="1"/>
    <col min="10499" max="10499" width="11.42578125" customWidth="1"/>
    <col min="10500" max="10500" width="36.140625" customWidth="1"/>
    <col min="10501" max="10511" width="10.85546875" customWidth="1"/>
    <col min="10512" max="10517" width="17.42578125" customWidth="1"/>
    <col min="10518" max="10745" width="11.42578125" customWidth="1"/>
    <col min="10746" max="10747" width="6.28515625" customWidth="1"/>
    <col min="10748" max="10748" width="28.85546875" customWidth="1"/>
    <col min="10749" max="10749" width="38.7109375" customWidth="1"/>
    <col min="10750" max="10750" width="11.140625" customWidth="1"/>
    <col min="10751" max="10751" width="12.140625" customWidth="1"/>
    <col min="10752" max="10752" width="11.5703125" customWidth="1"/>
    <col min="10753" max="10753" width="11.140625" customWidth="1"/>
    <col min="10754" max="10754" width="22.5703125" customWidth="1"/>
    <col min="10755" max="10755" width="11.42578125" customWidth="1"/>
    <col min="10756" max="10756" width="36.140625" customWidth="1"/>
    <col min="10757" max="10767" width="10.85546875" customWidth="1"/>
    <col min="10768" max="10773" width="17.42578125" customWidth="1"/>
    <col min="10774" max="11001" width="11.42578125" customWidth="1"/>
    <col min="11002" max="11003" width="6.28515625" customWidth="1"/>
    <col min="11004" max="11004" width="28.85546875" customWidth="1"/>
    <col min="11005" max="11005" width="38.7109375" customWidth="1"/>
    <col min="11006" max="11006" width="11.140625" customWidth="1"/>
    <col min="11007" max="11007" width="12.140625" customWidth="1"/>
    <col min="11008" max="11008" width="11.5703125" customWidth="1"/>
    <col min="11009" max="11009" width="11.140625" customWidth="1"/>
    <col min="11010" max="11010" width="22.5703125" customWidth="1"/>
    <col min="11011" max="11011" width="11.42578125" customWidth="1"/>
    <col min="11012" max="11012" width="36.140625" customWidth="1"/>
    <col min="11013" max="11023" width="10.85546875" customWidth="1"/>
    <col min="11024" max="11029" width="17.42578125" customWidth="1"/>
    <col min="11030" max="11257" width="11.42578125" customWidth="1"/>
    <col min="11258" max="11259" width="6.28515625" customWidth="1"/>
    <col min="11260" max="11260" width="28.85546875" customWidth="1"/>
    <col min="11261" max="11261" width="38.7109375" customWidth="1"/>
    <col min="11262" max="11262" width="11.140625" customWidth="1"/>
    <col min="11263" max="11263" width="12.140625" customWidth="1"/>
    <col min="11264" max="11264" width="11.5703125" customWidth="1"/>
    <col min="11265" max="11265" width="11.140625" customWidth="1"/>
    <col min="11266" max="11266" width="22.5703125" customWidth="1"/>
    <col min="11267" max="11267" width="11.42578125" customWidth="1"/>
    <col min="11268" max="11268" width="36.140625" customWidth="1"/>
    <col min="11269" max="11279" width="10.85546875" customWidth="1"/>
    <col min="11280" max="11285" width="17.42578125" customWidth="1"/>
    <col min="11286" max="11513" width="11.42578125" customWidth="1"/>
    <col min="11514" max="11515" width="6.28515625" customWidth="1"/>
    <col min="11516" max="11516" width="28.85546875" customWidth="1"/>
    <col min="11517" max="11517" width="38.7109375" customWidth="1"/>
    <col min="11518" max="11518" width="11.140625" customWidth="1"/>
    <col min="11519" max="11519" width="12.140625" customWidth="1"/>
    <col min="11520" max="11520" width="11.5703125" customWidth="1"/>
    <col min="11521" max="11521" width="11.140625" customWidth="1"/>
    <col min="11522" max="11522" width="22.5703125" customWidth="1"/>
    <col min="11523" max="11523" width="11.42578125" customWidth="1"/>
    <col min="11524" max="11524" width="36.140625" customWidth="1"/>
    <col min="11525" max="11535" width="10.85546875" customWidth="1"/>
    <col min="11536" max="11541" width="17.42578125" customWidth="1"/>
    <col min="11542" max="11769" width="11.42578125" customWidth="1"/>
    <col min="11770" max="11771" width="6.28515625" customWidth="1"/>
    <col min="11772" max="11772" width="28.85546875" customWidth="1"/>
    <col min="11773" max="11773" width="38.7109375" customWidth="1"/>
    <col min="11774" max="11774" width="11.140625" customWidth="1"/>
    <col min="11775" max="11775" width="12.140625" customWidth="1"/>
    <col min="11776" max="11776" width="11.5703125" customWidth="1"/>
    <col min="11777" max="11777" width="11.140625" customWidth="1"/>
    <col min="11778" max="11778" width="22.5703125" customWidth="1"/>
    <col min="11779" max="11779" width="11.42578125" customWidth="1"/>
    <col min="11780" max="11780" width="36.140625" customWidth="1"/>
    <col min="11781" max="11791" width="10.85546875" customWidth="1"/>
    <col min="11792" max="11797" width="17.42578125" customWidth="1"/>
    <col min="11798" max="12025" width="11.42578125" customWidth="1"/>
    <col min="12026" max="12027" width="6.28515625" customWidth="1"/>
    <col min="12028" max="12028" width="28.85546875" customWidth="1"/>
    <col min="12029" max="12029" width="38.7109375" customWidth="1"/>
    <col min="12030" max="12030" width="11.140625" customWidth="1"/>
    <col min="12031" max="12031" width="12.140625" customWidth="1"/>
    <col min="12032" max="12032" width="11.5703125" customWidth="1"/>
    <col min="12033" max="12033" width="11.140625" customWidth="1"/>
    <col min="12034" max="12034" width="22.5703125" customWidth="1"/>
    <col min="12035" max="12035" width="11.42578125" customWidth="1"/>
    <col min="12036" max="12036" width="36.140625" customWidth="1"/>
    <col min="12037" max="12047" width="10.85546875" customWidth="1"/>
    <col min="12048" max="12053" width="17.42578125" customWidth="1"/>
    <col min="12054" max="12281" width="11.42578125" customWidth="1"/>
    <col min="12282" max="12283" width="6.28515625" customWidth="1"/>
    <col min="12284" max="12284" width="28.85546875" customWidth="1"/>
    <col min="12285" max="12285" width="38.7109375" customWidth="1"/>
    <col min="12286" max="12286" width="11.140625" customWidth="1"/>
    <col min="12287" max="12287" width="12.140625" customWidth="1"/>
    <col min="12288" max="12288" width="11.5703125" customWidth="1"/>
    <col min="12289" max="12289" width="11.140625" customWidth="1"/>
    <col min="12290" max="12290" width="22.5703125" customWidth="1"/>
    <col min="12291" max="12291" width="11.42578125" customWidth="1"/>
    <col min="12292" max="12292" width="36.140625" customWidth="1"/>
    <col min="12293" max="12303" width="10.85546875" customWidth="1"/>
    <col min="12304" max="12309" width="17.42578125" customWidth="1"/>
    <col min="12310" max="12537" width="11.42578125" customWidth="1"/>
    <col min="12538" max="12539" width="6.28515625" customWidth="1"/>
    <col min="12540" max="12540" width="28.85546875" customWidth="1"/>
    <col min="12541" max="12541" width="38.7109375" customWidth="1"/>
    <col min="12542" max="12542" width="11.140625" customWidth="1"/>
    <col min="12543" max="12543" width="12.140625" customWidth="1"/>
    <col min="12544" max="12544" width="11.5703125" customWidth="1"/>
    <col min="12545" max="12545" width="11.140625" customWidth="1"/>
    <col min="12546" max="12546" width="22.5703125" customWidth="1"/>
    <col min="12547" max="12547" width="11.42578125" customWidth="1"/>
    <col min="12548" max="12548" width="36.140625" customWidth="1"/>
    <col min="12549" max="12559" width="10.85546875" customWidth="1"/>
    <col min="12560" max="12565" width="17.42578125" customWidth="1"/>
    <col min="12566" max="12793" width="11.42578125" customWidth="1"/>
    <col min="12794" max="12795" width="6.28515625" customWidth="1"/>
    <col min="12796" max="12796" width="28.85546875" customWidth="1"/>
    <col min="12797" max="12797" width="38.7109375" customWidth="1"/>
    <col min="12798" max="12798" width="11.140625" customWidth="1"/>
    <col min="12799" max="12799" width="12.140625" customWidth="1"/>
    <col min="12800" max="12800" width="11.5703125" customWidth="1"/>
    <col min="12801" max="12801" width="11.140625" customWidth="1"/>
    <col min="12802" max="12802" width="22.5703125" customWidth="1"/>
    <col min="12803" max="12803" width="11.42578125" customWidth="1"/>
    <col min="12804" max="12804" width="36.140625" customWidth="1"/>
    <col min="12805" max="12815" width="10.85546875" customWidth="1"/>
    <col min="12816" max="12821" width="17.42578125" customWidth="1"/>
    <col min="12822" max="13049" width="11.42578125" customWidth="1"/>
    <col min="13050" max="13051" width="6.28515625" customWidth="1"/>
    <col min="13052" max="13052" width="28.85546875" customWidth="1"/>
    <col min="13053" max="13053" width="38.7109375" customWidth="1"/>
    <col min="13054" max="13054" width="11.140625" customWidth="1"/>
    <col min="13055" max="13055" width="12.140625" customWidth="1"/>
    <col min="13056" max="13056" width="11.5703125" customWidth="1"/>
    <col min="13057" max="13057" width="11.140625" customWidth="1"/>
    <col min="13058" max="13058" width="22.5703125" customWidth="1"/>
    <col min="13059" max="13059" width="11.42578125" customWidth="1"/>
    <col min="13060" max="13060" width="36.140625" customWidth="1"/>
    <col min="13061" max="13071" width="10.85546875" customWidth="1"/>
    <col min="13072" max="13077" width="17.42578125" customWidth="1"/>
    <col min="13078" max="13305" width="11.42578125" customWidth="1"/>
    <col min="13306" max="13307" width="6.28515625" customWidth="1"/>
    <col min="13308" max="13308" width="28.85546875" customWidth="1"/>
    <col min="13309" max="13309" width="38.7109375" customWidth="1"/>
    <col min="13310" max="13310" width="11.140625" customWidth="1"/>
    <col min="13311" max="13311" width="12.140625" customWidth="1"/>
    <col min="13312" max="13312" width="11.5703125" customWidth="1"/>
    <col min="13313" max="13313" width="11.140625" customWidth="1"/>
    <col min="13314" max="13314" width="22.5703125" customWidth="1"/>
    <col min="13315" max="13315" width="11.42578125" customWidth="1"/>
    <col min="13316" max="13316" width="36.140625" customWidth="1"/>
    <col min="13317" max="13327" width="10.85546875" customWidth="1"/>
    <col min="13328" max="13333" width="17.42578125" customWidth="1"/>
    <col min="13334" max="13561" width="11.42578125" customWidth="1"/>
    <col min="13562" max="13563" width="6.28515625" customWidth="1"/>
    <col min="13564" max="13564" width="28.85546875" customWidth="1"/>
    <col min="13565" max="13565" width="38.7109375" customWidth="1"/>
    <col min="13566" max="13566" width="11.140625" customWidth="1"/>
    <col min="13567" max="13567" width="12.140625" customWidth="1"/>
    <col min="13568" max="13568" width="11.5703125" customWidth="1"/>
    <col min="13569" max="13569" width="11.140625" customWidth="1"/>
    <col min="13570" max="13570" width="22.5703125" customWidth="1"/>
    <col min="13571" max="13571" width="11.42578125" customWidth="1"/>
    <col min="13572" max="13572" width="36.140625" customWidth="1"/>
    <col min="13573" max="13583" width="10.85546875" customWidth="1"/>
    <col min="13584" max="13589" width="17.42578125" customWidth="1"/>
    <col min="13590" max="13817" width="11.42578125" customWidth="1"/>
    <col min="13818" max="13819" width="6.28515625" customWidth="1"/>
    <col min="13820" max="13820" width="28.85546875" customWidth="1"/>
    <col min="13821" max="13821" width="38.7109375" customWidth="1"/>
    <col min="13822" max="13822" width="11.140625" customWidth="1"/>
    <col min="13823" max="13823" width="12.140625" customWidth="1"/>
    <col min="13824" max="13824" width="11.5703125" customWidth="1"/>
    <col min="13825" max="13825" width="11.140625" customWidth="1"/>
    <col min="13826" max="13826" width="22.5703125" customWidth="1"/>
    <col min="13827" max="13827" width="11.42578125" customWidth="1"/>
    <col min="13828" max="13828" width="36.140625" customWidth="1"/>
    <col min="13829" max="13839" width="10.85546875" customWidth="1"/>
    <col min="13840" max="13845" width="17.42578125" customWidth="1"/>
    <col min="13846" max="14073" width="11.42578125" customWidth="1"/>
    <col min="14074" max="14075" width="6.28515625" customWidth="1"/>
    <col min="14076" max="14076" width="28.85546875" customWidth="1"/>
    <col min="14077" max="14077" width="38.7109375" customWidth="1"/>
    <col min="14078" max="14078" width="11.140625" customWidth="1"/>
    <col min="14079" max="14079" width="12.140625" customWidth="1"/>
    <col min="14080" max="14080" width="11.5703125" customWidth="1"/>
    <col min="14081" max="14081" width="11.140625" customWidth="1"/>
    <col min="14082" max="14082" width="22.5703125" customWidth="1"/>
    <col min="14083" max="14083" width="11.42578125" customWidth="1"/>
    <col min="14084" max="14084" width="36.140625" customWidth="1"/>
    <col min="14085" max="14095" width="10.85546875" customWidth="1"/>
    <col min="14096" max="14101" width="17.42578125" customWidth="1"/>
    <col min="14102" max="14329" width="11.42578125" customWidth="1"/>
    <col min="14330" max="14331" width="6.28515625" customWidth="1"/>
    <col min="14332" max="14332" width="28.85546875" customWidth="1"/>
    <col min="14333" max="14333" width="38.7109375" customWidth="1"/>
    <col min="14334" max="14334" width="11.140625" customWidth="1"/>
    <col min="14335" max="14335" width="12.140625" customWidth="1"/>
    <col min="14336" max="14336" width="11.5703125" customWidth="1"/>
    <col min="14337" max="14337" width="11.140625" customWidth="1"/>
    <col min="14338" max="14338" width="22.5703125" customWidth="1"/>
    <col min="14339" max="14339" width="11.42578125" customWidth="1"/>
    <col min="14340" max="14340" width="36.140625" customWidth="1"/>
    <col min="14341" max="14351" width="10.85546875" customWidth="1"/>
    <col min="14352" max="14357" width="17.42578125" customWidth="1"/>
    <col min="14358" max="14585" width="11.42578125" customWidth="1"/>
    <col min="14586" max="14587" width="6.28515625" customWidth="1"/>
    <col min="14588" max="14588" width="28.85546875" customWidth="1"/>
    <col min="14589" max="14589" width="38.7109375" customWidth="1"/>
    <col min="14590" max="14590" width="11.140625" customWidth="1"/>
    <col min="14591" max="14591" width="12.140625" customWidth="1"/>
    <col min="14592" max="14592" width="11.5703125" customWidth="1"/>
    <col min="14593" max="14593" width="11.140625" customWidth="1"/>
    <col min="14594" max="14594" width="22.5703125" customWidth="1"/>
    <col min="14595" max="14595" width="11.42578125" customWidth="1"/>
    <col min="14596" max="14596" width="36.140625" customWidth="1"/>
    <col min="14597" max="14607" width="10.85546875" customWidth="1"/>
    <col min="14608" max="14613" width="17.42578125" customWidth="1"/>
    <col min="14614" max="14841" width="11.42578125" customWidth="1"/>
    <col min="14842" max="14843" width="6.28515625" customWidth="1"/>
    <col min="14844" max="14844" width="28.85546875" customWidth="1"/>
    <col min="14845" max="14845" width="38.7109375" customWidth="1"/>
    <col min="14846" max="14846" width="11.140625" customWidth="1"/>
    <col min="14847" max="14847" width="12.140625" customWidth="1"/>
    <col min="14848" max="14848" width="11.5703125" customWidth="1"/>
    <col min="14849" max="14849" width="11.140625" customWidth="1"/>
    <col min="14850" max="14850" width="22.5703125" customWidth="1"/>
    <col min="14851" max="14851" width="11.42578125" customWidth="1"/>
    <col min="14852" max="14852" width="36.140625" customWidth="1"/>
    <col min="14853" max="14863" width="10.85546875" customWidth="1"/>
    <col min="14864" max="14869" width="17.42578125" customWidth="1"/>
    <col min="14870" max="15097" width="11.42578125" customWidth="1"/>
    <col min="15098" max="15099" width="6.28515625" customWidth="1"/>
    <col min="15100" max="15100" width="28.85546875" customWidth="1"/>
    <col min="15101" max="15101" width="38.7109375" customWidth="1"/>
    <col min="15102" max="15102" width="11.140625" customWidth="1"/>
    <col min="15103" max="15103" width="12.140625" customWidth="1"/>
    <col min="15104" max="15104" width="11.5703125" customWidth="1"/>
    <col min="15105" max="15105" width="11.140625" customWidth="1"/>
    <col min="15106" max="15106" width="22.5703125" customWidth="1"/>
    <col min="15107" max="15107" width="11.42578125" customWidth="1"/>
    <col min="15108" max="15108" width="36.140625" customWidth="1"/>
    <col min="15109" max="15119" width="10.85546875" customWidth="1"/>
    <col min="15120" max="15125" width="17.42578125" customWidth="1"/>
    <col min="15126" max="15353" width="11.42578125" customWidth="1"/>
    <col min="15354" max="15355" width="6.28515625" customWidth="1"/>
    <col min="15356" max="15356" width="28.85546875" customWidth="1"/>
    <col min="15357" max="15357" width="38.7109375" customWidth="1"/>
    <col min="15358" max="15358" width="11.140625" customWidth="1"/>
    <col min="15359" max="15359" width="12.140625" customWidth="1"/>
    <col min="15360" max="15360" width="11.5703125" customWidth="1"/>
    <col min="15361" max="15361" width="11.140625" customWidth="1"/>
    <col min="15362" max="15362" width="22.5703125" customWidth="1"/>
    <col min="15363" max="15363" width="11.42578125" customWidth="1"/>
    <col min="15364" max="15364" width="36.140625" customWidth="1"/>
    <col min="15365" max="15375" width="10.85546875" customWidth="1"/>
    <col min="15376" max="15381" width="17.42578125" customWidth="1"/>
    <col min="15382" max="15609" width="11.42578125" customWidth="1"/>
    <col min="15610" max="15611" width="6.28515625" customWidth="1"/>
    <col min="15612" max="15612" width="28.85546875" customWidth="1"/>
    <col min="15613" max="15613" width="38.7109375" customWidth="1"/>
    <col min="15614" max="15614" width="11.140625" customWidth="1"/>
    <col min="15615" max="15615" width="12.140625" customWidth="1"/>
    <col min="15616" max="15616" width="11.5703125" customWidth="1"/>
    <col min="15617" max="15617" width="11.140625" customWidth="1"/>
    <col min="15618" max="15618" width="22.5703125" customWidth="1"/>
    <col min="15619" max="15619" width="11.42578125" customWidth="1"/>
    <col min="15620" max="15620" width="36.140625" customWidth="1"/>
    <col min="15621" max="15631" width="10.85546875" customWidth="1"/>
    <col min="15632" max="15637" width="17.42578125" customWidth="1"/>
    <col min="15638" max="15865" width="11.42578125" customWidth="1"/>
    <col min="15866" max="15867" width="6.28515625" customWidth="1"/>
    <col min="15868" max="15868" width="28.85546875" customWidth="1"/>
    <col min="15869" max="15869" width="38.7109375" customWidth="1"/>
    <col min="15870" max="15870" width="11.140625" customWidth="1"/>
    <col min="15871" max="15871" width="12.140625" customWidth="1"/>
    <col min="15872" max="15872" width="11.5703125" customWidth="1"/>
    <col min="15873" max="15873" width="11.140625" customWidth="1"/>
    <col min="15874" max="15874" width="22.5703125" customWidth="1"/>
    <col min="15875" max="15875" width="11.42578125" customWidth="1"/>
    <col min="15876" max="15876" width="36.140625" customWidth="1"/>
    <col min="15877" max="15887" width="10.85546875" customWidth="1"/>
    <col min="15888" max="15893" width="17.42578125" customWidth="1"/>
    <col min="15894" max="16121" width="11.42578125" customWidth="1"/>
    <col min="16122" max="16123" width="6.28515625" customWidth="1"/>
    <col min="16124" max="16124" width="28.85546875" customWidth="1"/>
    <col min="16125" max="16125" width="38.7109375" customWidth="1"/>
    <col min="16126" max="16126" width="11.140625" customWidth="1"/>
    <col min="16127" max="16127" width="12.140625" customWidth="1"/>
    <col min="16128" max="16128" width="11.5703125" customWidth="1"/>
    <col min="16129" max="16129" width="11.140625" customWidth="1"/>
    <col min="16130" max="16130" width="22.5703125" customWidth="1"/>
    <col min="16131" max="16131" width="11.42578125" customWidth="1"/>
    <col min="16132" max="16132" width="36.140625" customWidth="1"/>
    <col min="16133" max="16143" width="10.85546875" customWidth="1"/>
    <col min="16144" max="16149" width="17.42578125" customWidth="1"/>
    <col min="16150" max="16384" width="11.42578125" customWidth="1"/>
  </cols>
  <sheetData>
    <row r="1" spans="1:21" s="1" customFormat="1" ht="27.75" thickBot="1" x14ac:dyDescent="0.4">
      <c r="A1" s="126" t="s">
        <v>0</v>
      </c>
      <c r="B1" s="126"/>
      <c r="C1" s="126"/>
      <c r="D1" s="126"/>
      <c r="E1" s="126"/>
      <c r="F1" s="126"/>
      <c r="G1" s="126"/>
      <c r="H1" s="126"/>
      <c r="I1" s="126"/>
    </row>
    <row r="2" spans="1:21" ht="16.5" thickBot="1" x14ac:dyDescent="0.3">
      <c r="A2" s="127" t="s">
        <v>1</v>
      </c>
      <c r="B2" s="127" t="s">
        <v>2</v>
      </c>
      <c r="C2" s="128" t="s">
        <v>3</v>
      </c>
      <c r="D2" s="129" t="s">
        <v>4</v>
      </c>
      <c r="E2" s="130" t="s">
        <v>5</v>
      </c>
      <c r="F2" s="130"/>
      <c r="G2" s="130"/>
      <c r="H2" s="130"/>
      <c r="I2" s="130"/>
      <c r="L2" s="131" t="s">
        <v>6</v>
      </c>
      <c r="M2" s="131"/>
      <c r="N2" s="131"/>
      <c r="O2" s="131"/>
      <c r="P2" s="131"/>
      <c r="Q2" s="132" t="s">
        <v>7</v>
      </c>
      <c r="R2" s="132"/>
      <c r="S2" s="132"/>
      <c r="T2" s="133" t="s">
        <v>8</v>
      </c>
      <c r="U2" s="134" t="s">
        <v>9</v>
      </c>
    </row>
    <row r="3" spans="1:21" ht="33.75" thickBot="1" x14ac:dyDescent="0.3">
      <c r="A3" s="127"/>
      <c r="B3" s="127"/>
      <c r="C3" s="128"/>
      <c r="D3" s="129"/>
      <c r="E3" s="2" t="s">
        <v>10</v>
      </c>
      <c r="F3" s="3" t="s">
        <v>11</v>
      </c>
      <c r="G3" s="4" t="s">
        <v>12</v>
      </c>
      <c r="H3" s="5" t="s">
        <v>13</v>
      </c>
      <c r="I3" s="6" t="s">
        <v>14</v>
      </c>
      <c r="L3" s="7" t="s">
        <v>15</v>
      </c>
      <c r="M3" s="8" t="s">
        <v>16</v>
      </c>
      <c r="N3" s="8" t="s">
        <v>17</v>
      </c>
      <c r="O3" s="9" t="s">
        <v>18</v>
      </c>
      <c r="P3" s="10" t="s">
        <v>19</v>
      </c>
      <c r="Q3" s="11" t="s">
        <v>20</v>
      </c>
      <c r="R3" s="12" t="s">
        <v>21</v>
      </c>
      <c r="S3" s="13" t="s">
        <v>22</v>
      </c>
      <c r="T3" s="133"/>
      <c r="U3" s="134"/>
    </row>
    <row r="4" spans="1:21" ht="15.75" thickBot="1" x14ac:dyDescent="0.3">
      <c r="A4" s="14" t="s">
        <v>23</v>
      </c>
      <c r="B4" s="15" t="s">
        <v>24</v>
      </c>
      <c r="C4" s="16" t="s">
        <v>25</v>
      </c>
      <c r="D4" s="17" t="s">
        <v>26</v>
      </c>
      <c r="E4" s="16" t="s">
        <v>27</v>
      </c>
      <c r="F4" s="17" t="s">
        <v>28</v>
      </c>
      <c r="G4" s="16" t="s">
        <v>29</v>
      </c>
      <c r="H4" s="17" t="s">
        <v>30</v>
      </c>
      <c r="I4" s="18">
        <v>9</v>
      </c>
      <c r="K4" s="19" t="s">
        <v>31</v>
      </c>
      <c r="L4" s="20">
        <f t="shared" ref="L4:L10" si="0">SUMIFS($F$5:$F$13,$I$5:$I$13,K4)</f>
        <v>131.06</v>
      </c>
      <c r="M4" s="21">
        <f t="shared" ref="M4:M10" si="1">SUMIFS($F$15:$F$32,$I$15:$I$32,K4)</f>
        <v>152.06999999999996</v>
      </c>
      <c r="N4" s="21">
        <f t="shared" ref="N4:N10" si="2">SUMIFS($F$34:$F$52,$I$34:$I$52,K4)</f>
        <v>149.07000000000002</v>
      </c>
      <c r="O4" s="22">
        <f>SUMIFS($F$63,$I$63,$K$4)</f>
        <v>293</v>
      </c>
      <c r="P4" s="23">
        <f t="shared" ref="P4:P10" si="3">SUM(L4:O4)</f>
        <v>725.2</v>
      </c>
      <c r="Q4" s="24">
        <f t="shared" ref="Q4:Q11" si="4">L4/$L$11*L$13+M4/$M$11*$M$13+N4/$N$11*$N$13+O4/$O$11*$O$13</f>
        <v>0</v>
      </c>
      <c r="R4" s="25">
        <f t="shared" ref="R4:R10" si="5">P4/$P$11*P$14</f>
        <v>0</v>
      </c>
      <c r="S4" s="26">
        <f t="shared" ref="S4:S10" si="6">SUM(Q4:R4)</f>
        <v>0</v>
      </c>
      <c r="T4" s="27">
        <f t="shared" ref="T4:T10" si="7">P4+S4</f>
        <v>725.2</v>
      </c>
      <c r="U4" s="28">
        <f t="shared" ref="U4:U10" si="8">P4/$P$11</f>
        <v>1</v>
      </c>
    </row>
    <row r="5" spans="1:21" ht="16.5" thickTop="1" x14ac:dyDescent="0.25">
      <c r="A5" s="29"/>
      <c r="B5" s="30" t="s">
        <v>32</v>
      </c>
      <c r="C5" s="31" t="s">
        <v>33</v>
      </c>
      <c r="D5" s="32">
        <v>16.14</v>
      </c>
      <c r="E5" s="33">
        <v>16.14</v>
      </c>
      <c r="F5" s="34"/>
      <c r="G5" s="35"/>
      <c r="H5" s="34">
        <v>16.14</v>
      </c>
      <c r="I5" s="36" t="s">
        <v>31</v>
      </c>
      <c r="K5" s="37"/>
      <c r="L5" s="20">
        <f t="shared" si="0"/>
        <v>0</v>
      </c>
      <c r="M5" s="21">
        <f t="shared" si="1"/>
        <v>0</v>
      </c>
      <c r="N5" s="21">
        <f t="shared" si="2"/>
        <v>0</v>
      </c>
      <c r="O5" s="22">
        <f>SUMIFS($F$54:$F$62,$I$54:$I$62,$K$5)</f>
        <v>0</v>
      </c>
      <c r="P5" s="23">
        <f t="shared" si="3"/>
        <v>0</v>
      </c>
      <c r="Q5" s="24">
        <f t="shared" si="4"/>
        <v>0</v>
      </c>
      <c r="R5" s="25">
        <f t="shared" si="5"/>
        <v>0</v>
      </c>
      <c r="S5" s="26">
        <f t="shared" si="6"/>
        <v>0</v>
      </c>
      <c r="T5" s="27">
        <f t="shared" si="7"/>
        <v>0</v>
      </c>
      <c r="U5" s="28">
        <f t="shared" si="8"/>
        <v>0</v>
      </c>
    </row>
    <row r="6" spans="1:21" ht="15.75" x14ac:dyDescent="0.25">
      <c r="A6" s="29"/>
      <c r="B6" s="30" t="s">
        <v>34</v>
      </c>
      <c r="C6" s="31" t="s">
        <v>35</v>
      </c>
      <c r="D6" s="32">
        <v>51.51</v>
      </c>
      <c r="E6" s="33">
        <v>51.51</v>
      </c>
      <c r="F6" s="34">
        <v>51.51</v>
      </c>
      <c r="G6" s="35"/>
      <c r="H6" s="34"/>
      <c r="I6" s="38" t="s">
        <v>31</v>
      </c>
      <c r="K6" s="37"/>
      <c r="L6" s="20">
        <f t="shared" si="0"/>
        <v>0</v>
      </c>
      <c r="M6" s="21">
        <f t="shared" si="1"/>
        <v>0</v>
      </c>
      <c r="N6" s="21">
        <f t="shared" si="2"/>
        <v>0</v>
      </c>
      <c r="O6" s="22">
        <f>SUMIFS($F$54:$F$62,$I$54:$I$62,$K$6)</f>
        <v>0</v>
      </c>
      <c r="P6" s="23">
        <f t="shared" si="3"/>
        <v>0</v>
      </c>
      <c r="Q6" s="24">
        <f t="shared" si="4"/>
        <v>0</v>
      </c>
      <c r="R6" s="25">
        <f t="shared" si="5"/>
        <v>0</v>
      </c>
      <c r="S6" s="26">
        <f t="shared" si="6"/>
        <v>0</v>
      </c>
      <c r="T6" s="27">
        <f t="shared" si="7"/>
        <v>0</v>
      </c>
      <c r="U6" s="28">
        <f t="shared" si="8"/>
        <v>0</v>
      </c>
    </row>
    <row r="7" spans="1:21" ht="15.75" x14ac:dyDescent="0.25">
      <c r="A7" s="29"/>
      <c r="B7" s="30" t="s">
        <v>36</v>
      </c>
      <c r="C7" s="31" t="s">
        <v>35</v>
      </c>
      <c r="D7" s="32">
        <v>16.41</v>
      </c>
      <c r="E7" s="33">
        <v>16.41</v>
      </c>
      <c r="F7" s="34">
        <v>16.41</v>
      </c>
      <c r="G7" s="35"/>
      <c r="H7" s="34"/>
      <c r="I7" s="38" t="s">
        <v>31</v>
      </c>
      <c r="K7" s="37"/>
      <c r="L7" s="20">
        <f t="shared" si="0"/>
        <v>0</v>
      </c>
      <c r="M7" s="21">
        <f t="shared" si="1"/>
        <v>0</v>
      </c>
      <c r="N7" s="21">
        <f t="shared" si="2"/>
        <v>0</v>
      </c>
      <c r="O7" s="22">
        <f>SUMIFS($F$54:$F$62,$I$54:$I$62,$K$7)</f>
        <v>0</v>
      </c>
      <c r="P7" s="23">
        <f t="shared" si="3"/>
        <v>0</v>
      </c>
      <c r="Q7" s="24">
        <f t="shared" si="4"/>
        <v>0</v>
      </c>
      <c r="R7" s="25">
        <f t="shared" si="5"/>
        <v>0</v>
      </c>
      <c r="S7" s="26">
        <f t="shared" si="6"/>
        <v>0</v>
      </c>
      <c r="T7" s="27">
        <f t="shared" si="7"/>
        <v>0</v>
      </c>
      <c r="U7" s="28">
        <f t="shared" si="8"/>
        <v>0</v>
      </c>
    </row>
    <row r="8" spans="1:21" ht="15.75" x14ac:dyDescent="0.25">
      <c r="A8" s="29"/>
      <c r="B8" s="30" t="s">
        <v>37</v>
      </c>
      <c r="C8" s="31" t="s">
        <v>38</v>
      </c>
      <c r="D8" s="32">
        <v>15.37</v>
      </c>
      <c r="E8" s="33">
        <v>15.37</v>
      </c>
      <c r="F8" s="34">
        <v>15.37</v>
      </c>
      <c r="G8" s="35"/>
      <c r="H8" s="34"/>
      <c r="I8" s="38" t="s">
        <v>31</v>
      </c>
      <c r="K8" s="37"/>
      <c r="L8" s="20">
        <f t="shared" si="0"/>
        <v>0</v>
      </c>
      <c r="M8" s="21">
        <f t="shared" si="1"/>
        <v>0</v>
      </c>
      <c r="N8" s="21">
        <f t="shared" si="2"/>
        <v>0</v>
      </c>
      <c r="O8" s="22">
        <f>SUMIFS($F$54:$F$62,$I$54:$I$62,$K$8)</f>
        <v>0</v>
      </c>
      <c r="P8" s="23">
        <f t="shared" si="3"/>
        <v>0</v>
      </c>
      <c r="Q8" s="24">
        <f t="shared" si="4"/>
        <v>0</v>
      </c>
      <c r="R8" s="25">
        <f t="shared" si="5"/>
        <v>0</v>
      </c>
      <c r="S8" s="26">
        <f t="shared" si="6"/>
        <v>0</v>
      </c>
      <c r="T8" s="27">
        <f t="shared" si="7"/>
        <v>0</v>
      </c>
      <c r="U8" s="28">
        <f t="shared" si="8"/>
        <v>0</v>
      </c>
    </row>
    <row r="9" spans="1:21" ht="16.5" thickBot="1" x14ac:dyDescent="0.3">
      <c r="A9" s="29"/>
      <c r="B9" s="30" t="s">
        <v>39</v>
      </c>
      <c r="C9" s="31" t="s">
        <v>35</v>
      </c>
      <c r="D9" s="32">
        <v>30.87</v>
      </c>
      <c r="E9" s="33">
        <v>30.87</v>
      </c>
      <c r="F9" s="34">
        <v>30.87</v>
      </c>
      <c r="G9" s="35"/>
      <c r="H9" s="34"/>
      <c r="I9" s="38" t="s">
        <v>31</v>
      </c>
      <c r="K9" s="37" t="s">
        <v>40</v>
      </c>
      <c r="L9" s="20">
        <f t="shared" si="0"/>
        <v>0</v>
      </c>
      <c r="M9" s="21">
        <f t="shared" si="1"/>
        <v>0</v>
      </c>
      <c r="N9" s="21">
        <f t="shared" si="2"/>
        <v>0</v>
      </c>
      <c r="O9" s="22">
        <f>SUMIFS($F$54:$F$62,$I$54:$I$62,$K$9)</f>
        <v>0</v>
      </c>
      <c r="P9" s="23">
        <f t="shared" si="3"/>
        <v>0</v>
      </c>
      <c r="Q9" s="39">
        <f t="shared" si="4"/>
        <v>0</v>
      </c>
      <c r="R9" s="40">
        <f t="shared" si="5"/>
        <v>0</v>
      </c>
      <c r="S9" s="26">
        <f t="shared" si="6"/>
        <v>0</v>
      </c>
      <c r="T9" s="27">
        <f t="shared" si="7"/>
        <v>0</v>
      </c>
      <c r="U9" s="28">
        <f t="shared" si="8"/>
        <v>0</v>
      </c>
    </row>
    <row r="10" spans="1:21" ht="16.5" thickBot="1" x14ac:dyDescent="0.3">
      <c r="A10" s="29"/>
      <c r="B10" s="31" t="s">
        <v>41</v>
      </c>
      <c r="C10" s="31" t="s">
        <v>35</v>
      </c>
      <c r="D10" s="32">
        <v>8.41</v>
      </c>
      <c r="E10" s="33">
        <v>8.41</v>
      </c>
      <c r="F10" s="34">
        <v>8.41</v>
      </c>
      <c r="G10" s="35"/>
      <c r="H10" s="34"/>
      <c r="I10" s="38" t="s">
        <v>31</v>
      </c>
      <c r="K10" s="41" t="s">
        <v>42</v>
      </c>
      <c r="L10" s="42">
        <f t="shared" si="0"/>
        <v>0</v>
      </c>
      <c r="M10" s="43">
        <f t="shared" si="1"/>
        <v>0</v>
      </c>
      <c r="N10" s="43">
        <f t="shared" si="2"/>
        <v>0</v>
      </c>
      <c r="O10" s="44">
        <f>SUMIFS($F$54:$F$62,$I$54:$I$62,$K$10)</f>
        <v>0</v>
      </c>
      <c r="P10" s="45">
        <f t="shared" si="3"/>
        <v>0</v>
      </c>
      <c r="Q10" s="46">
        <f t="shared" si="4"/>
        <v>0</v>
      </c>
      <c r="R10" s="47">
        <f t="shared" si="5"/>
        <v>0</v>
      </c>
      <c r="S10" s="48">
        <f t="shared" si="6"/>
        <v>0</v>
      </c>
      <c r="T10" s="49">
        <f t="shared" si="7"/>
        <v>0</v>
      </c>
      <c r="U10" s="50">
        <f t="shared" si="8"/>
        <v>0</v>
      </c>
    </row>
    <row r="11" spans="1:21" ht="16.5" thickBot="1" x14ac:dyDescent="0.3">
      <c r="A11" s="29"/>
      <c r="B11" s="31" t="s">
        <v>43</v>
      </c>
      <c r="C11" s="31" t="s">
        <v>35</v>
      </c>
      <c r="D11" s="32">
        <v>8.49</v>
      </c>
      <c r="E11" s="33">
        <v>8.49</v>
      </c>
      <c r="F11" s="34">
        <v>8.49</v>
      </c>
      <c r="G11" s="35"/>
      <c r="H11" s="34"/>
      <c r="I11" s="38" t="s">
        <v>31</v>
      </c>
      <c r="K11" s="51" t="s">
        <v>44</v>
      </c>
      <c r="L11" s="52">
        <f>SUM(L4:L10)</f>
        <v>131.06</v>
      </c>
      <c r="M11" s="53">
        <f>SUM(M4:M10)</f>
        <v>152.06999999999996</v>
      </c>
      <c r="N11" s="54">
        <f>SUM(N4:N10)</f>
        <v>149.07000000000002</v>
      </c>
      <c r="O11" s="55">
        <f>SUM(O4:O10)</f>
        <v>293</v>
      </c>
      <c r="P11" s="56">
        <f>SUM(P4:P10)</f>
        <v>725.2</v>
      </c>
      <c r="Q11" s="57">
        <f t="shared" si="4"/>
        <v>0</v>
      </c>
      <c r="R11" s="58">
        <f>SUM(R4:R10)</f>
        <v>0</v>
      </c>
      <c r="S11" s="59">
        <f>SUM(S4:S10)</f>
        <v>0</v>
      </c>
      <c r="T11" s="60">
        <f>SUM(T4:T10)</f>
        <v>725.2</v>
      </c>
      <c r="U11" s="61">
        <f>SUM(U4:U10)</f>
        <v>1</v>
      </c>
    </row>
    <row r="12" spans="1:21" ht="16.5" thickBot="1" x14ac:dyDescent="0.3">
      <c r="A12" s="29"/>
      <c r="B12" s="30" t="s">
        <v>45</v>
      </c>
      <c r="C12" s="31" t="s">
        <v>46</v>
      </c>
      <c r="D12" s="32">
        <v>9.0500000000000007</v>
      </c>
      <c r="E12" s="33">
        <v>9.0500000000000007</v>
      </c>
      <c r="F12" s="34"/>
      <c r="G12" s="35">
        <v>9.0500000000000007</v>
      </c>
      <c r="H12" s="34"/>
      <c r="I12" s="36" t="s">
        <v>31</v>
      </c>
      <c r="P12" s="62"/>
      <c r="T12" s="62">
        <f>F64-T11</f>
        <v>0</v>
      </c>
      <c r="U12" s="63"/>
    </row>
    <row r="13" spans="1:21" ht="15" x14ac:dyDescent="0.25">
      <c r="A13" s="29"/>
      <c r="B13" s="64"/>
      <c r="C13" s="65"/>
      <c r="D13" s="66"/>
      <c r="E13" s="35"/>
      <c r="F13" s="34"/>
      <c r="G13" s="35">
        <f>E13</f>
        <v>0</v>
      </c>
      <c r="H13" s="34"/>
      <c r="I13" s="36"/>
      <c r="K13" s="67" t="s">
        <v>47</v>
      </c>
      <c r="L13" s="68">
        <f>SUMIFS($E$5:$E$13,$I$5:$I$13,$K13)</f>
        <v>0</v>
      </c>
      <c r="M13" s="69">
        <f>SUMIFS($F$15:$F$32,$I$15:$I$32,K13)</f>
        <v>0</v>
      </c>
      <c r="N13" s="69">
        <f>SUMIFS($F$34:$F$52,$I$34:$I$52,K13)</f>
        <v>0</v>
      </c>
      <c r="O13" s="69">
        <f>SUMIFS($F$54:$F$62,$I$54:$I$62,K13)</f>
        <v>0</v>
      </c>
      <c r="P13" s="70">
        <f>SUM(L13:O13)</f>
        <v>0</v>
      </c>
      <c r="Q13" s="62"/>
    </row>
    <row r="14" spans="1:21" ht="15.75" thickBot="1" x14ac:dyDescent="0.3">
      <c r="A14" s="71"/>
      <c r="B14" s="72"/>
      <c r="C14" s="73"/>
      <c r="D14" s="74" t="s">
        <v>48</v>
      </c>
      <c r="E14" s="75">
        <f>SUM(E5:E13)</f>
        <v>156.25000000000003</v>
      </c>
      <c r="F14" s="76">
        <f>SUM(F5:F13)</f>
        <v>131.06</v>
      </c>
      <c r="G14" s="75">
        <f>SUM(G5:G13)</f>
        <v>9.0500000000000007</v>
      </c>
      <c r="H14" s="77">
        <f>SUM(H5:H13)</f>
        <v>16.14</v>
      </c>
      <c r="I14" s="78"/>
      <c r="K14" s="79" t="s">
        <v>49</v>
      </c>
      <c r="L14" s="80">
        <f>SUMIFS($F$5:$F$13,$I$5:$I$13,$K14)</f>
        <v>0</v>
      </c>
      <c r="M14" s="81">
        <f>SUMIFS($F$15:$F$32,$I$15:$I$32,K14)</f>
        <v>0</v>
      </c>
      <c r="N14" s="81">
        <f>SUMIFS($F$34:$F$52,$I$34:$I$52,K14)</f>
        <v>0</v>
      </c>
      <c r="O14" s="81">
        <f>SUMIFS($F$54:$F$62,$I$54:$I$62,K14)</f>
        <v>0</v>
      </c>
      <c r="P14" s="82">
        <f>SUM(L14:O14)</f>
        <v>0</v>
      </c>
    </row>
    <row r="15" spans="1:21" ht="16.5" thickBot="1" x14ac:dyDescent="0.3">
      <c r="A15" s="83"/>
      <c r="B15" s="31">
        <v>1</v>
      </c>
      <c r="C15" s="31" t="s">
        <v>50</v>
      </c>
      <c r="D15" s="32">
        <v>32.049999999999997</v>
      </c>
      <c r="E15" s="32">
        <v>32.049999999999997</v>
      </c>
      <c r="F15" s="84">
        <v>32.049999999999997</v>
      </c>
      <c r="G15" s="85"/>
      <c r="H15" s="84"/>
      <c r="I15" s="86" t="s">
        <v>31</v>
      </c>
      <c r="K15" s="87" t="s">
        <v>51</v>
      </c>
      <c r="L15" s="88">
        <f>SUM(L13:L14)</f>
        <v>0</v>
      </c>
      <c r="M15" s="88">
        <f>SUM(M13:M14)</f>
        <v>0</v>
      </c>
      <c r="N15" s="88">
        <f>SUM(N13:N14)</f>
        <v>0</v>
      </c>
      <c r="O15" s="88">
        <f>SUM(O13:O14)</f>
        <v>0</v>
      </c>
      <c r="P15" s="82">
        <f>SUM(P13:P14)</f>
        <v>0</v>
      </c>
    </row>
    <row r="16" spans="1:21" ht="16.5" thickBot="1" x14ac:dyDescent="0.3">
      <c r="A16" s="29"/>
      <c r="B16" s="31">
        <v>2</v>
      </c>
      <c r="C16" s="31" t="s">
        <v>50</v>
      </c>
      <c r="D16" s="32">
        <v>12.21</v>
      </c>
      <c r="E16" s="32">
        <v>12.21</v>
      </c>
      <c r="F16" s="34">
        <v>12.21</v>
      </c>
      <c r="G16" s="85"/>
      <c r="H16" s="34"/>
      <c r="I16" s="86" t="s">
        <v>31</v>
      </c>
    </row>
    <row r="17" spans="1:18" ht="16.5" thickBot="1" x14ac:dyDescent="0.3">
      <c r="A17" s="29"/>
      <c r="B17" s="31">
        <v>3</v>
      </c>
      <c r="C17" s="31" t="s">
        <v>35</v>
      </c>
      <c r="D17" s="32">
        <v>4.33</v>
      </c>
      <c r="E17" s="32">
        <v>4.33</v>
      </c>
      <c r="F17" s="34">
        <v>4.33</v>
      </c>
      <c r="G17" s="85"/>
      <c r="H17" s="34"/>
      <c r="I17" s="86" t="s">
        <v>31</v>
      </c>
      <c r="K17" s="89" t="s">
        <v>52</v>
      </c>
      <c r="L17" s="62">
        <f>L11+L13+L14</f>
        <v>131.06</v>
      </c>
      <c r="M17" s="62">
        <f>M11+M13+M14</f>
        <v>152.06999999999996</v>
      </c>
      <c r="N17" s="62">
        <f>N11+N13+N14</f>
        <v>149.07000000000002</v>
      </c>
      <c r="O17" s="62">
        <f>O11+O13+O14</f>
        <v>293</v>
      </c>
      <c r="P17" s="62">
        <f>SUM(L17:O17)</f>
        <v>725.2</v>
      </c>
      <c r="Q17" s="62">
        <f>P17-F64</f>
        <v>0</v>
      </c>
      <c r="R17" s="89"/>
    </row>
    <row r="18" spans="1:18" ht="16.5" thickBot="1" x14ac:dyDescent="0.3">
      <c r="A18" s="29"/>
      <c r="B18" s="31">
        <v>4</v>
      </c>
      <c r="C18" s="31" t="s">
        <v>35</v>
      </c>
      <c r="D18" s="32">
        <v>8.6199999999999992</v>
      </c>
      <c r="E18" s="32">
        <v>8.6199999999999992</v>
      </c>
      <c r="F18" s="34">
        <v>8.6199999999999992</v>
      </c>
      <c r="G18" s="85"/>
      <c r="H18" s="34"/>
      <c r="I18" s="86" t="s">
        <v>31</v>
      </c>
    </row>
    <row r="19" spans="1:18" ht="16.5" thickBot="1" x14ac:dyDescent="0.3">
      <c r="A19" s="29"/>
      <c r="B19" s="31">
        <v>5</v>
      </c>
      <c r="C19" s="31" t="s">
        <v>53</v>
      </c>
      <c r="D19" s="32">
        <v>11.89</v>
      </c>
      <c r="E19" s="32">
        <v>11.89</v>
      </c>
      <c r="F19" s="34">
        <v>11.89</v>
      </c>
      <c r="G19" s="85"/>
      <c r="H19" s="34"/>
      <c r="I19" s="86" t="s">
        <v>31</v>
      </c>
    </row>
    <row r="20" spans="1:18" ht="16.5" thickBot="1" x14ac:dyDescent="0.3">
      <c r="A20" s="29"/>
      <c r="B20" s="31">
        <v>6</v>
      </c>
      <c r="C20" s="31" t="s">
        <v>54</v>
      </c>
      <c r="D20" s="32">
        <v>2.1800000000000002</v>
      </c>
      <c r="E20" s="32">
        <v>2.1800000000000002</v>
      </c>
      <c r="F20" s="34">
        <v>2.1800000000000002</v>
      </c>
      <c r="G20" s="85"/>
      <c r="H20" s="34"/>
      <c r="I20" s="86" t="s">
        <v>31</v>
      </c>
    </row>
    <row r="21" spans="1:18" ht="16.5" thickBot="1" x14ac:dyDescent="0.3">
      <c r="A21" s="29"/>
      <c r="B21" s="31">
        <v>7</v>
      </c>
      <c r="C21" s="31" t="s">
        <v>55</v>
      </c>
      <c r="D21" s="32">
        <v>1.41</v>
      </c>
      <c r="E21" s="32">
        <v>1.41</v>
      </c>
      <c r="F21" s="34">
        <v>1.41</v>
      </c>
      <c r="G21" s="85"/>
      <c r="H21" s="34"/>
      <c r="I21" s="86" t="s">
        <v>31</v>
      </c>
    </row>
    <row r="22" spans="1:18" ht="16.5" thickBot="1" x14ac:dyDescent="0.3">
      <c r="A22" s="29"/>
      <c r="B22" s="31">
        <v>8</v>
      </c>
      <c r="C22" s="31" t="s">
        <v>56</v>
      </c>
      <c r="D22" s="32">
        <v>7.63</v>
      </c>
      <c r="E22" s="31">
        <v>7.63</v>
      </c>
      <c r="F22" s="34">
        <v>7.63</v>
      </c>
      <c r="G22" s="31"/>
      <c r="H22" s="34"/>
      <c r="I22" s="86" t="s">
        <v>31</v>
      </c>
    </row>
    <row r="23" spans="1:18" ht="16.5" thickBot="1" x14ac:dyDescent="0.3">
      <c r="A23" s="29"/>
      <c r="B23" s="31">
        <v>9</v>
      </c>
      <c r="C23" s="31" t="s">
        <v>53</v>
      </c>
      <c r="D23" s="32">
        <v>13.77</v>
      </c>
      <c r="E23" s="32">
        <v>13.77</v>
      </c>
      <c r="F23" s="34">
        <v>13.77</v>
      </c>
      <c r="G23" s="85"/>
      <c r="H23" s="34"/>
      <c r="I23" s="86" t="s">
        <v>31</v>
      </c>
    </row>
    <row r="24" spans="1:18" ht="16.5" thickBot="1" x14ac:dyDescent="0.3">
      <c r="A24" s="29"/>
      <c r="B24" s="31">
        <v>10</v>
      </c>
      <c r="C24" s="31" t="s">
        <v>53</v>
      </c>
      <c r="D24" s="32">
        <v>21.46</v>
      </c>
      <c r="E24" s="32">
        <v>21.46</v>
      </c>
      <c r="F24" s="34">
        <v>21.46</v>
      </c>
      <c r="G24" s="85"/>
      <c r="H24" s="34"/>
      <c r="I24" s="86" t="s">
        <v>31</v>
      </c>
    </row>
    <row r="25" spans="1:18" ht="16.5" thickBot="1" x14ac:dyDescent="0.3">
      <c r="A25" s="29"/>
      <c r="B25" s="31">
        <v>11</v>
      </c>
      <c r="C25" s="31" t="s">
        <v>55</v>
      </c>
      <c r="D25" s="32">
        <v>1.23</v>
      </c>
      <c r="E25" s="32">
        <v>1.23</v>
      </c>
      <c r="F25" s="34">
        <v>1.23</v>
      </c>
      <c r="G25" s="85"/>
      <c r="H25" s="34"/>
      <c r="I25" s="86" t="s">
        <v>31</v>
      </c>
    </row>
    <row r="26" spans="1:18" ht="16.5" thickBot="1" x14ac:dyDescent="0.3">
      <c r="A26" s="29"/>
      <c r="B26" s="31">
        <v>12</v>
      </c>
      <c r="C26" s="31" t="s">
        <v>54</v>
      </c>
      <c r="D26" s="32">
        <v>2.8</v>
      </c>
      <c r="E26" s="32">
        <v>2.8</v>
      </c>
      <c r="F26" s="34">
        <v>2.8</v>
      </c>
      <c r="G26" s="85"/>
      <c r="H26" s="34"/>
      <c r="I26" s="86" t="s">
        <v>31</v>
      </c>
    </row>
    <row r="27" spans="1:18" ht="16.5" thickBot="1" x14ac:dyDescent="0.3">
      <c r="A27" s="29"/>
      <c r="B27" s="31">
        <v>13</v>
      </c>
      <c r="C27" s="31" t="s">
        <v>53</v>
      </c>
      <c r="D27" s="32">
        <v>8.73</v>
      </c>
      <c r="E27" s="32">
        <v>8.73</v>
      </c>
      <c r="F27" s="34">
        <v>8.73</v>
      </c>
      <c r="G27" s="85"/>
      <c r="H27" s="34"/>
      <c r="I27" s="86" t="s">
        <v>31</v>
      </c>
    </row>
    <row r="28" spans="1:18" ht="16.5" thickBot="1" x14ac:dyDescent="0.3">
      <c r="A28" s="29"/>
      <c r="B28" s="31">
        <v>14</v>
      </c>
      <c r="C28" s="31" t="s">
        <v>53</v>
      </c>
      <c r="D28" s="32">
        <v>11.79</v>
      </c>
      <c r="E28" s="32">
        <v>11.79</v>
      </c>
      <c r="F28" s="34">
        <v>11.79</v>
      </c>
      <c r="G28" s="85"/>
      <c r="H28" s="34"/>
      <c r="I28" s="86" t="s">
        <v>31</v>
      </c>
    </row>
    <row r="29" spans="1:18" ht="16.5" thickBot="1" x14ac:dyDescent="0.3">
      <c r="A29" s="29"/>
      <c r="B29" s="31">
        <v>15</v>
      </c>
      <c r="C29" s="31" t="s">
        <v>56</v>
      </c>
      <c r="D29" s="32">
        <v>8.6199999999999992</v>
      </c>
      <c r="E29" s="32">
        <v>8.6199999999999992</v>
      </c>
      <c r="F29" s="34">
        <v>8.6199999999999992</v>
      </c>
      <c r="G29" s="32"/>
      <c r="H29" s="34"/>
      <c r="I29" s="86" t="s">
        <v>31</v>
      </c>
    </row>
    <row r="30" spans="1:18" ht="16.5" thickBot="1" x14ac:dyDescent="0.3">
      <c r="A30" s="29"/>
      <c r="B30" s="31">
        <v>16</v>
      </c>
      <c r="C30" s="31" t="s">
        <v>46</v>
      </c>
      <c r="D30" s="32">
        <v>12.82</v>
      </c>
      <c r="E30" s="32">
        <v>12.82</v>
      </c>
      <c r="F30" s="34"/>
      <c r="G30" s="32">
        <v>12.82</v>
      </c>
      <c r="H30" s="34"/>
      <c r="I30" s="86" t="s">
        <v>31</v>
      </c>
    </row>
    <row r="31" spans="1:18" ht="16.5" thickBot="1" x14ac:dyDescent="0.3">
      <c r="A31" s="29"/>
      <c r="B31" s="31">
        <v>17</v>
      </c>
      <c r="C31" s="31" t="s">
        <v>35</v>
      </c>
      <c r="D31" s="32">
        <v>1.76</v>
      </c>
      <c r="E31" s="32">
        <v>1.76</v>
      </c>
      <c r="F31" s="34">
        <v>1.76</v>
      </c>
      <c r="G31" s="32"/>
      <c r="H31" s="34"/>
      <c r="I31" s="86" t="s">
        <v>31</v>
      </c>
    </row>
    <row r="32" spans="1:18" ht="15.75" x14ac:dyDescent="0.25">
      <c r="A32" s="29"/>
      <c r="B32" s="31">
        <v>18</v>
      </c>
      <c r="C32" s="31" t="s">
        <v>57</v>
      </c>
      <c r="D32" s="32">
        <v>1.59</v>
      </c>
      <c r="E32" s="31">
        <v>1.59</v>
      </c>
      <c r="F32" s="34">
        <v>1.59</v>
      </c>
      <c r="G32" s="31"/>
      <c r="H32" s="34"/>
      <c r="I32" s="86" t="s">
        <v>31</v>
      </c>
    </row>
    <row r="33" spans="1:9" ht="15.75" thickBot="1" x14ac:dyDescent="0.3">
      <c r="A33" s="71"/>
      <c r="B33" s="72"/>
      <c r="C33" s="73"/>
      <c r="D33" s="74" t="s">
        <v>58</v>
      </c>
      <c r="E33" s="75">
        <f>SUM(E15:E32)</f>
        <v>164.88999999999996</v>
      </c>
      <c r="F33" s="76">
        <f>SUM(F15:F32)</f>
        <v>152.06999999999996</v>
      </c>
      <c r="G33" s="75">
        <f>SUM(G15:G32)</f>
        <v>12.82</v>
      </c>
      <c r="H33" s="77">
        <f>SUM(H15:H32)</f>
        <v>0</v>
      </c>
      <c r="I33" s="78"/>
    </row>
    <row r="34" spans="1:9" ht="15.75" x14ac:dyDescent="0.25">
      <c r="A34" s="29"/>
      <c r="B34" s="31">
        <v>19</v>
      </c>
      <c r="C34" s="31" t="s">
        <v>53</v>
      </c>
      <c r="D34" s="90" t="s">
        <v>59</v>
      </c>
      <c r="E34" s="32">
        <v>16.41</v>
      </c>
      <c r="F34" s="34">
        <v>16.41</v>
      </c>
      <c r="G34" s="31"/>
      <c r="H34" s="34"/>
      <c r="I34" s="38" t="s">
        <v>31</v>
      </c>
    </row>
    <row r="35" spans="1:9" ht="15.75" x14ac:dyDescent="0.25">
      <c r="A35" s="29"/>
      <c r="B35" s="31">
        <v>20</v>
      </c>
      <c r="C35" s="31" t="s">
        <v>53</v>
      </c>
      <c r="D35" s="90">
        <v>6.91</v>
      </c>
      <c r="E35" s="32">
        <v>6.91</v>
      </c>
      <c r="F35" s="34">
        <v>6.91</v>
      </c>
      <c r="G35" s="31"/>
      <c r="H35" s="34"/>
      <c r="I35" s="38" t="s">
        <v>31</v>
      </c>
    </row>
    <row r="36" spans="1:9" ht="15.75" x14ac:dyDescent="0.25">
      <c r="A36" s="29"/>
      <c r="B36" s="31">
        <v>21</v>
      </c>
      <c r="C36" s="31" t="s">
        <v>54</v>
      </c>
      <c r="D36" s="90">
        <v>2.75</v>
      </c>
      <c r="E36" s="32">
        <v>2.75</v>
      </c>
      <c r="F36" s="34">
        <v>2.75</v>
      </c>
      <c r="G36" s="31"/>
      <c r="H36" s="34"/>
      <c r="I36" s="38" t="s">
        <v>31</v>
      </c>
    </row>
    <row r="37" spans="1:9" ht="15.75" x14ac:dyDescent="0.25">
      <c r="A37" s="29"/>
      <c r="B37" s="31">
        <v>22</v>
      </c>
      <c r="C37" s="91" t="s">
        <v>55</v>
      </c>
      <c r="D37" s="90">
        <v>1.36</v>
      </c>
      <c r="E37" s="32">
        <v>1.36</v>
      </c>
      <c r="F37" s="34">
        <v>1.36</v>
      </c>
      <c r="G37" s="31"/>
      <c r="H37" s="34"/>
      <c r="I37" s="38" t="s">
        <v>31</v>
      </c>
    </row>
    <row r="38" spans="1:9" ht="15.75" x14ac:dyDescent="0.25">
      <c r="A38" s="29"/>
      <c r="B38" s="31">
        <v>23</v>
      </c>
      <c r="C38" s="31" t="s">
        <v>53</v>
      </c>
      <c r="D38" s="90">
        <v>13.96</v>
      </c>
      <c r="E38" s="32">
        <v>13.96</v>
      </c>
      <c r="F38" s="34">
        <v>13.96</v>
      </c>
      <c r="G38" s="31"/>
      <c r="H38" s="34"/>
      <c r="I38" s="38" t="s">
        <v>31</v>
      </c>
    </row>
    <row r="39" spans="1:9" ht="15.75" x14ac:dyDescent="0.25">
      <c r="A39" s="29"/>
      <c r="B39" s="31">
        <v>24</v>
      </c>
      <c r="C39" s="31" t="s">
        <v>56</v>
      </c>
      <c r="D39" s="90">
        <v>7.69</v>
      </c>
      <c r="E39" s="32">
        <v>7.69</v>
      </c>
      <c r="F39" s="34">
        <v>7.69</v>
      </c>
      <c r="G39" s="32"/>
      <c r="H39" s="34"/>
      <c r="I39" s="38" t="s">
        <v>31</v>
      </c>
    </row>
    <row r="40" spans="1:9" ht="15.75" x14ac:dyDescent="0.25">
      <c r="A40" s="29"/>
      <c r="B40" s="31">
        <v>25</v>
      </c>
      <c r="C40" s="31" t="s">
        <v>53</v>
      </c>
      <c r="D40" s="90">
        <v>13.91</v>
      </c>
      <c r="E40" s="32">
        <v>13.91</v>
      </c>
      <c r="F40" s="34">
        <v>13.91</v>
      </c>
      <c r="G40" s="31"/>
      <c r="H40" s="34"/>
      <c r="I40" s="38" t="s">
        <v>31</v>
      </c>
    </row>
    <row r="41" spans="1:9" ht="15.75" x14ac:dyDescent="0.25">
      <c r="A41" s="29"/>
      <c r="B41" s="31">
        <v>26</v>
      </c>
      <c r="C41" s="31" t="s">
        <v>53</v>
      </c>
      <c r="D41" s="90">
        <v>21.28</v>
      </c>
      <c r="E41" s="32">
        <v>21.28</v>
      </c>
      <c r="F41" s="34">
        <v>21.28</v>
      </c>
      <c r="G41" s="31"/>
      <c r="H41" s="34"/>
      <c r="I41" s="38" t="s">
        <v>31</v>
      </c>
    </row>
    <row r="42" spans="1:9" ht="15.75" x14ac:dyDescent="0.25">
      <c r="A42" s="29"/>
      <c r="B42" s="31">
        <v>27</v>
      </c>
      <c r="C42" s="31" t="s">
        <v>55</v>
      </c>
      <c r="D42" s="90">
        <v>1.42</v>
      </c>
      <c r="E42" s="32">
        <v>1.42</v>
      </c>
      <c r="F42" s="34">
        <v>1.42</v>
      </c>
      <c r="G42" s="31"/>
      <c r="H42" s="34"/>
      <c r="I42" s="38" t="s">
        <v>31</v>
      </c>
    </row>
    <row r="43" spans="1:9" ht="15.75" x14ac:dyDescent="0.25">
      <c r="A43" s="92"/>
      <c r="B43" s="31">
        <v>28</v>
      </c>
      <c r="C43" s="31" t="s">
        <v>54</v>
      </c>
      <c r="D43" s="90">
        <v>2.86</v>
      </c>
      <c r="E43" s="32">
        <v>2.86</v>
      </c>
      <c r="F43" s="34">
        <v>2.86</v>
      </c>
      <c r="G43" s="31"/>
      <c r="H43" s="34"/>
      <c r="I43" s="38" t="s">
        <v>31</v>
      </c>
    </row>
    <row r="44" spans="1:9" ht="15.75" x14ac:dyDescent="0.25">
      <c r="A44" s="92"/>
      <c r="B44" s="31">
        <v>29</v>
      </c>
      <c r="C44" s="31" t="s">
        <v>53</v>
      </c>
      <c r="D44" s="90">
        <v>7.83</v>
      </c>
      <c r="E44" s="32">
        <v>7.83</v>
      </c>
      <c r="F44" s="34">
        <v>7.83</v>
      </c>
      <c r="G44" s="31"/>
      <c r="H44" s="34"/>
      <c r="I44" s="38" t="s">
        <v>31</v>
      </c>
    </row>
    <row r="45" spans="1:9" ht="15.75" x14ac:dyDescent="0.25">
      <c r="A45" s="92"/>
      <c r="B45" s="31">
        <v>30</v>
      </c>
      <c r="C45" s="31" t="s">
        <v>53</v>
      </c>
      <c r="D45" s="90">
        <v>11.5</v>
      </c>
      <c r="E45" s="32">
        <v>11.5</v>
      </c>
      <c r="F45" s="34">
        <v>11.5</v>
      </c>
      <c r="G45" s="85"/>
      <c r="H45" s="34"/>
      <c r="I45" s="38" t="s">
        <v>31</v>
      </c>
    </row>
    <row r="46" spans="1:9" ht="15.75" x14ac:dyDescent="0.25">
      <c r="A46" s="92"/>
      <c r="B46" s="31">
        <v>31</v>
      </c>
      <c r="C46" s="93" t="s">
        <v>56</v>
      </c>
      <c r="D46" s="90">
        <v>9.0500000000000007</v>
      </c>
      <c r="E46" s="31">
        <v>9.0500000000000007</v>
      </c>
      <c r="F46" s="34">
        <v>9.0500000000000007</v>
      </c>
      <c r="G46" s="31"/>
      <c r="H46" s="34"/>
      <c r="I46" s="36" t="s">
        <v>31</v>
      </c>
    </row>
    <row r="47" spans="1:9" ht="15.75" x14ac:dyDescent="0.25">
      <c r="A47" s="92"/>
      <c r="B47" s="31">
        <v>32</v>
      </c>
      <c r="C47" s="93" t="s">
        <v>55</v>
      </c>
      <c r="D47" s="90">
        <v>1.1399999999999999</v>
      </c>
      <c r="E47" s="32">
        <v>1.1399999999999999</v>
      </c>
      <c r="F47" s="34">
        <v>1.1399999999999999</v>
      </c>
      <c r="G47" s="85"/>
      <c r="H47" s="34"/>
      <c r="I47" s="36" t="s">
        <v>31</v>
      </c>
    </row>
    <row r="48" spans="1:9" ht="15.75" x14ac:dyDescent="0.25">
      <c r="A48" s="92"/>
      <c r="B48" s="31">
        <v>33</v>
      </c>
      <c r="C48" s="31" t="s">
        <v>60</v>
      </c>
      <c r="D48" s="90">
        <v>2.65</v>
      </c>
      <c r="E48" s="32">
        <v>2.65</v>
      </c>
      <c r="F48" s="34">
        <v>2.65</v>
      </c>
      <c r="G48" s="85"/>
      <c r="H48" s="34"/>
      <c r="I48" s="36" t="s">
        <v>31</v>
      </c>
    </row>
    <row r="49" spans="1:9" ht="15.75" x14ac:dyDescent="0.25">
      <c r="A49" s="92"/>
      <c r="B49" s="31">
        <v>34</v>
      </c>
      <c r="C49" s="93" t="s">
        <v>35</v>
      </c>
      <c r="D49" s="90">
        <v>8.0299999999999994</v>
      </c>
      <c r="E49" s="32">
        <v>8.0299999999999994</v>
      </c>
      <c r="F49" s="34">
        <v>8.0299999999999994</v>
      </c>
      <c r="G49" s="85"/>
      <c r="H49" s="34"/>
      <c r="I49" s="36" t="s">
        <v>31</v>
      </c>
    </row>
    <row r="50" spans="1:9" ht="15.75" x14ac:dyDescent="0.25">
      <c r="A50" s="92"/>
      <c r="B50" s="31">
        <v>35</v>
      </c>
      <c r="C50" s="93" t="s">
        <v>61</v>
      </c>
      <c r="D50" s="90">
        <v>11.33</v>
      </c>
      <c r="E50" s="32">
        <v>11.33</v>
      </c>
      <c r="F50" s="34">
        <v>11.33</v>
      </c>
      <c r="G50" s="85"/>
      <c r="H50" s="34"/>
      <c r="I50" s="36" t="s">
        <v>31</v>
      </c>
    </row>
    <row r="51" spans="1:9" ht="15.75" x14ac:dyDescent="0.25">
      <c r="A51" s="92"/>
      <c r="B51" s="31">
        <v>36</v>
      </c>
      <c r="C51" s="93" t="s">
        <v>56</v>
      </c>
      <c r="D51" s="90">
        <v>8.99</v>
      </c>
      <c r="E51" s="32">
        <v>8.99</v>
      </c>
      <c r="F51" s="34">
        <v>8.99</v>
      </c>
      <c r="G51" s="32"/>
      <c r="H51" s="34"/>
      <c r="I51" s="36" t="s">
        <v>31</v>
      </c>
    </row>
    <row r="52" spans="1:9" ht="15.75" x14ac:dyDescent="0.25">
      <c r="A52" s="92"/>
      <c r="B52" s="31">
        <v>37</v>
      </c>
      <c r="C52" s="93" t="s">
        <v>46</v>
      </c>
      <c r="D52" s="90">
        <v>14.03</v>
      </c>
      <c r="E52" s="32">
        <v>14.03</v>
      </c>
      <c r="F52" s="34"/>
      <c r="G52" s="32">
        <v>14.03</v>
      </c>
      <c r="H52" s="34"/>
      <c r="I52" s="36" t="s">
        <v>31</v>
      </c>
    </row>
    <row r="53" spans="1:9" ht="15.75" thickBot="1" x14ac:dyDescent="0.3">
      <c r="A53" s="94"/>
      <c r="B53" s="95"/>
      <c r="C53" s="96"/>
      <c r="D53" s="97" t="s">
        <v>62</v>
      </c>
      <c r="E53" s="98">
        <f>SUM(E34:E52)</f>
        <v>163.10000000000002</v>
      </c>
      <c r="F53" s="99">
        <f>SUM(F34:F52)</f>
        <v>149.07000000000002</v>
      </c>
      <c r="G53" s="98">
        <f>SUM(G34:G52)</f>
        <v>14.03</v>
      </c>
      <c r="H53" s="100">
        <f>SUM(H34:H52)</f>
        <v>0</v>
      </c>
      <c r="I53" s="98"/>
    </row>
    <row r="54" spans="1:9" ht="15.75" x14ac:dyDescent="0.25">
      <c r="A54" s="101"/>
      <c r="B54" s="102">
        <v>1</v>
      </c>
      <c r="C54" s="103" t="s">
        <v>35</v>
      </c>
      <c r="D54" s="104">
        <v>18.399999999999999</v>
      </c>
      <c r="E54" s="105">
        <v>18.399999999999999</v>
      </c>
      <c r="F54" s="104">
        <v>18.399999999999999</v>
      </c>
      <c r="G54" s="102"/>
      <c r="H54" s="84"/>
      <c r="I54" s="86" t="s">
        <v>31</v>
      </c>
    </row>
    <row r="55" spans="1:9" ht="15.75" x14ac:dyDescent="0.25">
      <c r="A55" s="92"/>
      <c r="B55" s="31">
        <v>2</v>
      </c>
      <c r="C55" s="106" t="s">
        <v>35</v>
      </c>
      <c r="D55" s="32">
        <v>7.51</v>
      </c>
      <c r="E55" s="107">
        <v>7.51</v>
      </c>
      <c r="F55" s="32">
        <v>7.51</v>
      </c>
      <c r="G55" s="31"/>
      <c r="H55" s="34"/>
      <c r="I55" s="38" t="s">
        <v>31</v>
      </c>
    </row>
    <row r="56" spans="1:9" ht="15.75" x14ac:dyDescent="0.25">
      <c r="A56" s="92"/>
      <c r="B56" s="31">
        <v>3</v>
      </c>
      <c r="C56" s="106" t="s">
        <v>56</v>
      </c>
      <c r="D56" s="32">
        <v>4.78</v>
      </c>
      <c r="E56" s="107">
        <v>4.78</v>
      </c>
      <c r="F56" s="32">
        <v>4.78</v>
      </c>
      <c r="G56" s="32"/>
      <c r="H56" s="34"/>
      <c r="I56" s="38" t="s">
        <v>31</v>
      </c>
    </row>
    <row r="57" spans="1:9" ht="15.75" x14ac:dyDescent="0.25">
      <c r="A57" s="92"/>
      <c r="B57" s="31">
        <v>4</v>
      </c>
      <c r="C57" s="106" t="s">
        <v>63</v>
      </c>
      <c r="D57" s="32">
        <v>21.98</v>
      </c>
      <c r="E57" s="107">
        <v>21.98</v>
      </c>
      <c r="F57" s="32">
        <v>21.98</v>
      </c>
      <c r="G57" s="31"/>
      <c r="H57" s="34"/>
      <c r="I57" s="38" t="s">
        <v>31</v>
      </c>
    </row>
    <row r="58" spans="1:9" ht="15.75" x14ac:dyDescent="0.25">
      <c r="A58" s="92"/>
      <c r="B58" s="31">
        <v>5</v>
      </c>
      <c r="C58" s="106" t="s">
        <v>61</v>
      </c>
      <c r="D58" s="32">
        <v>26.23</v>
      </c>
      <c r="E58" s="107">
        <v>26.23</v>
      </c>
      <c r="F58" s="32">
        <v>26.23</v>
      </c>
      <c r="G58" s="31"/>
      <c r="H58" s="34"/>
      <c r="I58" s="38" t="s">
        <v>31</v>
      </c>
    </row>
    <row r="59" spans="1:9" ht="15.75" x14ac:dyDescent="0.25">
      <c r="A59" s="92"/>
      <c r="B59" s="31">
        <v>6</v>
      </c>
      <c r="C59" s="106" t="s">
        <v>61</v>
      </c>
      <c r="D59" s="32">
        <v>7.4</v>
      </c>
      <c r="E59" s="107">
        <v>7.4</v>
      </c>
      <c r="F59" s="32">
        <v>7.4</v>
      </c>
      <c r="G59" s="31"/>
      <c r="H59" s="34"/>
      <c r="I59" s="38" t="s">
        <v>31</v>
      </c>
    </row>
    <row r="60" spans="1:9" ht="15.75" x14ac:dyDescent="0.25">
      <c r="A60" s="92"/>
      <c r="B60" s="31">
        <v>7</v>
      </c>
      <c r="C60" s="106" t="s">
        <v>61</v>
      </c>
      <c r="D60" s="32">
        <v>42.06</v>
      </c>
      <c r="E60" s="107">
        <v>42.06</v>
      </c>
      <c r="F60" s="32">
        <v>42.06</v>
      </c>
      <c r="G60" s="108"/>
      <c r="H60" s="34"/>
      <c r="I60" s="38" t="s">
        <v>31</v>
      </c>
    </row>
    <row r="61" spans="1:9" ht="15.75" x14ac:dyDescent="0.25">
      <c r="A61" s="92"/>
      <c r="B61" s="31">
        <v>8</v>
      </c>
      <c r="C61" s="106" t="s">
        <v>64</v>
      </c>
      <c r="D61" s="32">
        <v>18.86</v>
      </c>
      <c r="E61" s="107">
        <v>18.86</v>
      </c>
      <c r="F61" s="32">
        <v>18.86</v>
      </c>
      <c r="G61" s="32"/>
      <c r="H61" s="34"/>
      <c r="I61" s="38" t="s">
        <v>31</v>
      </c>
    </row>
    <row r="62" spans="1:9" ht="15.75" x14ac:dyDescent="0.25">
      <c r="A62" s="92"/>
      <c r="B62" s="31">
        <v>9</v>
      </c>
      <c r="C62" s="106" t="s">
        <v>54</v>
      </c>
      <c r="D62" s="32">
        <v>5.82</v>
      </c>
      <c r="E62" s="107">
        <v>5.82</v>
      </c>
      <c r="F62" s="32">
        <v>5.82</v>
      </c>
      <c r="G62" s="32"/>
      <c r="H62" s="34"/>
      <c r="I62" s="38" t="s">
        <v>31</v>
      </c>
    </row>
    <row r="63" spans="1:9" ht="16.5" thickBot="1" x14ac:dyDescent="0.3">
      <c r="A63" s="109"/>
      <c r="B63" s="110">
        <v>12</v>
      </c>
      <c r="C63" s="110" t="s">
        <v>65</v>
      </c>
      <c r="D63" s="111">
        <v>140</v>
      </c>
      <c r="E63" s="112">
        <v>293</v>
      </c>
      <c r="F63" s="113">
        <v>293</v>
      </c>
      <c r="G63" s="111">
        <f>G56</f>
        <v>0</v>
      </c>
      <c r="H63" s="114"/>
      <c r="I63" s="115" t="s">
        <v>31</v>
      </c>
    </row>
    <row r="64" spans="1:9" ht="15.75" thickBot="1" x14ac:dyDescent="0.3">
      <c r="A64" s="116"/>
      <c r="B64" s="117"/>
      <c r="C64" s="118"/>
      <c r="D64" s="119" t="s">
        <v>66</v>
      </c>
      <c r="E64" s="120">
        <f>E63+E53+E33+E14</f>
        <v>777.24</v>
      </c>
      <c r="F64" s="120">
        <f>F63+F53+F33+F14</f>
        <v>725.2</v>
      </c>
      <c r="G64" s="120">
        <f>G63+G53+G33+G14</f>
        <v>35.900000000000006</v>
      </c>
      <c r="H64" s="120">
        <f>H63+H53+H33+H14</f>
        <v>16.14</v>
      </c>
      <c r="I64" s="121"/>
    </row>
    <row r="97" spans="1:8" ht="15" x14ac:dyDescent="0.25"/>
    <row r="98" spans="1:8" ht="15" x14ac:dyDescent="0.25"/>
    <row r="99" spans="1:8" ht="15" x14ac:dyDescent="0.25"/>
    <row r="100" spans="1:8" ht="15" x14ac:dyDescent="0.25"/>
    <row r="101" spans="1:8" ht="15" x14ac:dyDescent="0.25"/>
    <row r="102" spans="1:8" ht="15" x14ac:dyDescent="0.25">
      <c r="A102" s="124"/>
      <c r="B102" s="124"/>
      <c r="C102" s="89"/>
      <c r="D102" s="66"/>
      <c r="E102" s="34"/>
      <c r="F102" s="34"/>
      <c r="G102" s="34"/>
      <c r="H102" s="34"/>
    </row>
    <row r="103" spans="1:8" ht="15" x14ac:dyDescent="0.25">
      <c r="A103" s="124"/>
      <c r="B103" s="124"/>
      <c r="C103" s="89"/>
      <c r="D103" s="66"/>
      <c r="E103" s="34"/>
      <c r="F103" s="34"/>
      <c r="G103" s="34"/>
      <c r="H103" s="34"/>
    </row>
    <row r="104" spans="1:8" ht="15" x14ac:dyDescent="0.25">
      <c r="A104" s="124"/>
      <c r="B104" s="124"/>
      <c r="C104" s="89"/>
      <c r="D104" s="66"/>
      <c r="E104" s="34"/>
      <c r="F104" s="34"/>
      <c r="G104" s="34"/>
      <c r="H104" s="34"/>
    </row>
    <row r="105" spans="1:8" ht="15" x14ac:dyDescent="0.25"/>
    <row r="106" spans="1:8" ht="15" x14ac:dyDescent="0.25"/>
    <row r="107" spans="1:8" ht="15" x14ac:dyDescent="0.25"/>
    <row r="108" spans="1:8" ht="15" x14ac:dyDescent="0.25"/>
    <row r="109" spans="1:8" ht="15" x14ac:dyDescent="0.25"/>
    <row r="110" spans="1:8" ht="15" x14ac:dyDescent="0.25"/>
    <row r="111" spans="1:8" ht="15" x14ac:dyDescent="0.25"/>
    <row r="112" spans="1:8" ht="15" x14ac:dyDescent="0.25"/>
    <row r="129" spans="5:5" ht="15" x14ac:dyDescent="0.25"/>
    <row r="130" spans="5:5" ht="15" x14ac:dyDescent="0.25"/>
    <row r="131" spans="5:5" ht="15" x14ac:dyDescent="0.25"/>
    <row r="132" spans="5:5" ht="15" x14ac:dyDescent="0.25"/>
    <row r="133" spans="5:5" ht="15" x14ac:dyDescent="0.25"/>
    <row r="134" spans="5:5" ht="15" x14ac:dyDescent="0.25"/>
    <row r="135" spans="5:5" ht="15" x14ac:dyDescent="0.25"/>
    <row r="136" spans="5:5" ht="15" x14ac:dyDescent="0.25"/>
    <row r="137" spans="5:5" ht="15" x14ac:dyDescent="0.25"/>
    <row r="138" spans="5:5" ht="15" x14ac:dyDescent="0.25">
      <c r="E138" s="125"/>
    </row>
    <row r="139" spans="5:5" ht="15" x14ac:dyDescent="0.25"/>
    <row r="140" spans="5:5" ht="15" x14ac:dyDescent="0.25"/>
    <row r="141" spans="5:5" ht="15" x14ac:dyDescent="0.25"/>
    <row r="142" spans="5:5" ht="15" x14ac:dyDescent="0.25"/>
    <row r="143" spans="5:5" ht="15" x14ac:dyDescent="0.25"/>
    <row r="144" spans="5:5" ht="15" x14ac:dyDescent="0.25"/>
    <row r="145" spans="1:8" ht="15" x14ac:dyDescent="0.25"/>
    <row r="146" spans="1:8" ht="15" x14ac:dyDescent="0.25"/>
    <row r="147" spans="1:8" ht="15" x14ac:dyDescent="0.25"/>
    <row r="148" spans="1:8" ht="15" x14ac:dyDescent="0.25"/>
    <row r="149" spans="1:8" ht="15" x14ac:dyDescent="0.25"/>
    <row r="150" spans="1:8" ht="15" x14ac:dyDescent="0.25"/>
    <row r="151" spans="1:8" ht="15" x14ac:dyDescent="0.25"/>
    <row r="152" spans="1:8" ht="15" x14ac:dyDescent="0.25"/>
    <row r="153" spans="1:8" ht="15" x14ac:dyDescent="0.25"/>
    <row r="154" spans="1:8" ht="15" x14ac:dyDescent="0.25"/>
    <row r="155" spans="1:8" ht="15" x14ac:dyDescent="0.25"/>
    <row r="156" spans="1:8" ht="15" x14ac:dyDescent="0.25"/>
    <row r="157" spans="1:8" ht="15" x14ac:dyDescent="0.25"/>
    <row r="158" spans="1:8" ht="15" x14ac:dyDescent="0.25"/>
    <row r="159" spans="1:8" ht="15" x14ac:dyDescent="0.25">
      <c r="A159" s="124"/>
      <c r="B159" s="124"/>
      <c r="C159" s="89"/>
      <c r="D159" s="66"/>
      <c r="E159" s="34"/>
      <c r="F159" s="34"/>
      <c r="G159" s="34"/>
      <c r="H159" s="34"/>
    </row>
    <row r="160" spans="1:8" ht="15" x14ac:dyDescent="0.25">
      <c r="A160" s="124"/>
      <c r="B160" s="124"/>
      <c r="C160" s="89"/>
      <c r="D160" s="66"/>
      <c r="E160" s="34"/>
      <c r="F160" s="34"/>
      <c r="G160" s="34"/>
      <c r="H160" s="34"/>
    </row>
    <row r="161" spans="1:8" ht="15" x14ac:dyDescent="0.25">
      <c r="A161" s="124"/>
      <c r="B161" s="124"/>
      <c r="C161" s="89"/>
      <c r="D161" s="66"/>
      <c r="E161" s="34"/>
      <c r="F161" s="34"/>
      <c r="G161" s="34"/>
      <c r="H161" s="34"/>
    </row>
    <row r="162" spans="1:8" ht="15" x14ac:dyDescent="0.25"/>
    <row r="163" spans="1:8" ht="15" x14ac:dyDescent="0.25"/>
    <row r="164" spans="1:8" ht="15" x14ac:dyDescent="0.25"/>
    <row r="165" spans="1:8" ht="15" x14ac:dyDescent="0.25"/>
    <row r="166" spans="1:8" ht="15" x14ac:dyDescent="0.25"/>
    <row r="167" spans="1:8" ht="15" x14ac:dyDescent="0.25"/>
    <row r="168" spans="1:8" ht="15" x14ac:dyDescent="0.25"/>
    <row r="169" spans="1:8" ht="15" x14ac:dyDescent="0.25"/>
    <row r="170" spans="1:8" ht="15" x14ac:dyDescent="0.25"/>
    <row r="171" spans="1:8" ht="15" x14ac:dyDescent="0.25"/>
    <row r="172" spans="1:8" ht="15" x14ac:dyDescent="0.25"/>
    <row r="173" spans="1:8" ht="15" x14ac:dyDescent="0.25"/>
    <row r="174" spans="1:8" ht="15" x14ac:dyDescent="0.25"/>
    <row r="175" spans="1:8" ht="15" x14ac:dyDescent="0.25"/>
    <row r="176" spans="1:8" ht="15" x14ac:dyDescent="0.25"/>
    <row r="238" customFormat="1" ht="15" x14ac:dyDescent="0.25"/>
    <row r="239" customFormat="1" ht="15" x14ac:dyDescent="0.25"/>
    <row r="302" customFormat="1" ht="15" x14ac:dyDescent="0.25"/>
    <row r="303" customFormat="1" ht="15" x14ac:dyDescent="0.25"/>
  </sheetData>
  <mergeCells count="10">
    <mergeCell ref="L2:P2"/>
    <mergeCell ref="Q2:S2"/>
    <mergeCell ref="T2:T3"/>
    <mergeCell ref="U2:U3"/>
    <mergeCell ref="A1:I1"/>
    <mergeCell ref="A2:A3"/>
    <mergeCell ref="B2:B3"/>
    <mergeCell ref="C2:C3"/>
    <mergeCell ref="D2:D3"/>
    <mergeCell ref="E2:I2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4.45" x14ac:dyDescent="0.25"/>
  <cols>
    <col min="1" max="1" width="11.42578125" customWidth="1"/>
  </cols>
  <sheetData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4.45" x14ac:dyDescent="0.25"/>
  <cols>
    <col min="1" max="1" width="11.4257812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Illar Heinsalu</dc:creator>
  <cp:lastModifiedBy>Kristjan Pärnamägi</cp:lastModifiedBy>
  <dcterms:created xsi:type="dcterms:W3CDTF">2014-10-22T06:34:21Z</dcterms:created>
  <dcterms:modified xsi:type="dcterms:W3CDTF">2015-02-09T16:51:12Z</dcterms:modified>
</cp:coreProperties>
</file>